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8960" windowHeight="11835" activeTab="1"/>
  </bookViews>
  <sheets>
    <sheet name="JHotDraw" sheetId="22" r:id="rId1"/>
    <sheet name="JHotDraw(breakdown)" sheetId="18" r:id="rId2"/>
  </sheets>
  <calcPr calcId="125725"/>
</workbook>
</file>

<file path=xl/calcChain.xml><?xml version="1.0" encoding="utf-8"?>
<calcChain xmlns="http://schemas.openxmlformats.org/spreadsheetml/2006/main">
  <c r="AI10" i="22"/>
  <c r="T10"/>
  <c r="Q10"/>
  <c r="K5"/>
  <c r="K6"/>
  <c r="K7"/>
  <c r="K8"/>
  <c r="K4"/>
  <c r="AM15"/>
  <c r="AC10"/>
  <c r="AF8"/>
  <c r="AE8"/>
  <c r="X8"/>
  <c r="P8"/>
  <c r="O8"/>
  <c r="N8"/>
  <c r="M8"/>
  <c r="L8"/>
  <c r="AF7"/>
  <c r="AE7"/>
  <c r="X7"/>
  <c r="P7"/>
  <c r="O7"/>
  <c r="N7"/>
  <c r="M7"/>
  <c r="L7"/>
  <c r="AF6"/>
  <c r="AE6"/>
  <c r="X6"/>
  <c r="P6"/>
  <c r="O6"/>
  <c r="N6"/>
  <c r="M6"/>
  <c r="L6"/>
  <c r="AF5"/>
  <c r="AE5"/>
  <c r="X5"/>
  <c r="P5"/>
  <c r="O5"/>
  <c r="N5"/>
  <c r="M5"/>
  <c r="L5"/>
  <c r="AI4"/>
  <c r="AH4"/>
  <c r="AF4"/>
  <c r="AE4"/>
  <c r="X4"/>
  <c r="P4"/>
  <c r="O4"/>
  <c r="N4"/>
  <c r="M4"/>
  <c r="L4"/>
  <c r="Q5" l="1"/>
  <c r="Q6"/>
  <c r="AI5"/>
  <c r="AH5"/>
  <c r="Q8"/>
  <c r="Q7"/>
  <c r="Q4"/>
  <c r="AH6"/>
  <c r="AI6"/>
  <c r="AI7" l="1"/>
  <c r="AH7"/>
  <c r="AI8" l="1"/>
  <c r="AH8"/>
</calcChain>
</file>

<file path=xl/sharedStrings.xml><?xml version="1.0" encoding="utf-8"?>
<sst xmlns="http://schemas.openxmlformats.org/spreadsheetml/2006/main" count="106" uniqueCount="88">
  <si>
    <t>instance extraction</t>
  </si>
  <si>
    <t>min</t>
  </si>
  <si>
    <t>max</t>
  </si>
  <si>
    <t>mo</t>
  </si>
  <si>
    <t>att</t>
  </si>
  <si>
    <t>cons time</t>
  </si>
  <si>
    <t>generalisation</t>
  </si>
  <si>
    <t>MO rules</t>
  </si>
  <si>
    <t>instance rules</t>
  </si>
  <si>
    <t>Interested class/methods are:
*.addFigure(..)
*.DeleteFigure(..)
*.copyFigure(..)
*.DecoratorFigure(..)
and all action performed by undoable command 
*.CommandMenu.actionPerformed(comExe)</t>
  </si>
  <si>
    <t>Executed method signature</t>
  </si>
  <si>
    <t>number of classes</t>
  </si>
  <si>
    <t>number of packages</t>
  </si>
  <si>
    <t>Testing JHotDraw GUI by recording user interaction</t>
  </si>
  <si>
    <t>total executed objects</t>
  </si>
  <si>
    <t>min + max rules</t>
  </si>
  <si>
    <t>copyFigures[DrawingView CH.ifa.draw.standard.CopyCommand.execute()]</t>
  </si>
  <si>
    <t>deleteFigures[Undoable CH.ifa.draw.standard.DeleteCommand.execute()]</t>
  </si>
  <si>
    <t>Number of rules (and total size total )</t>
  </si>
  <si>
    <t>total MO nodes</t>
  </si>
  <si>
    <t>instances NO</t>
  </si>
  <si>
    <t>Execution time</t>
  </si>
  <si>
    <t xml:space="preserve"> size (total number of elements)</t>
  </si>
  <si>
    <t>max rules</t>
  </si>
  <si>
    <t xml:space="preserve">number of rules </t>
  </si>
  <si>
    <t>Full spec after extracting rules with mo (total number of max rules that don't have any MO + rule with MO) all max rules that generate the same MO rule e.g. MO1, are replaced by MO1</t>
  </si>
  <si>
    <t>mo elements</t>
  </si>
  <si>
    <t>max ratio</t>
  </si>
  <si>
    <t>max with MO ratio</t>
  </si>
  <si>
    <t>total elements in ins/ elements in max</t>
  </si>
  <si>
    <t>constraints</t>
  </si>
  <si>
    <t>attSize</t>
  </si>
  <si>
    <t>Abstraction ratio based on number of elements</t>
  </si>
  <si>
    <t>total number of ins rules/ max rules</t>
  </si>
  <si>
    <t>total number of ins rules/ max rules with MO</t>
  </si>
  <si>
    <t xml:space="preserve">number of </t>
  </si>
  <si>
    <t>Abstraction ratio based on number of rules</t>
  </si>
  <si>
    <t>Total</t>
  </si>
  <si>
    <t>support (r):
max rules used to generate rule with MO</t>
  </si>
  <si>
    <t>support(r) over all MO rules r =&gt; avg-support</t>
  </si>
  <si>
    <t>MO o element type</t>
  </si>
  <si>
    <t>total of number of occurance in all max rules that MO rule extracted from</t>
  </si>
  <si>
    <t>support(o) over all MOs o =&gt; avg-support(o)</t>
  </si>
  <si>
    <t>test cases</t>
  </si>
  <si>
    <t>confidence of MO rules based on support(o)</t>
  </si>
  <si>
    <t>covered instructions</t>
  </si>
  <si>
    <t>9284 / 34710</t>
  </si>
  <si>
    <t>concrete  elements replaced by MO</t>
  </si>
  <si>
    <t>abstract max rules with MO</t>
  </si>
  <si>
    <t>exe without tracing</t>
  </si>
  <si>
    <t xml:space="preserve">total exe + tracing  overhead </t>
  </si>
  <si>
    <t>FigureEnumerator</t>
  </si>
  <si>
    <t>exp1</t>
  </si>
  <si>
    <t>exp2</t>
  </si>
  <si>
    <t>number of max rules</t>
  </si>
  <si>
    <t>exp3</t>
  </si>
  <si>
    <t>occurrence</t>
  </si>
  <si>
    <t>exp5</t>
  </si>
  <si>
    <t>Figure CH.ifa.draw.standard.CompositeFigure.add(Figure)</t>
  </si>
  <si>
    <t>void CH.ifa.draw.standard.DecoratorFigure.decorate(Figure)</t>
  </si>
  <si>
    <t>void CH.ifa.draw.util.UndoableCommand.execute()</t>
  </si>
  <si>
    <t>16(400)</t>
  </si>
  <si>
    <t>24(332)</t>
  </si>
  <si>
    <t>15(6259)</t>
  </si>
  <si>
    <t>20(90)</t>
  </si>
  <si>
    <t>60(19060)</t>
  </si>
  <si>
    <t>3(80)</t>
  </si>
  <si>
    <t>2(10)</t>
  </si>
  <si>
    <t>2(26)</t>
  </si>
  <si>
    <t>2(828)</t>
  </si>
  <si>
    <t>10(2088)</t>
  </si>
  <si>
    <t>1 (207)</t>
  </si>
  <si>
    <t>1 (209)</t>
  </si>
  <si>
    <t>Instructions</t>
  </si>
  <si>
    <t>covered Instructions</t>
  </si>
  <si>
    <t>exp4</t>
  </si>
  <si>
    <t>Constraints</t>
  </si>
  <si>
    <t>Min rules</t>
  </si>
  <si>
    <t>Max rules</t>
  </si>
  <si>
    <t>Tracing</t>
  </si>
  <si>
    <t>total elements in max/ elements in max with MO ( as explained in AA3)</t>
  </si>
  <si>
    <t>total size</t>
  </si>
  <si>
    <t>total time</t>
  </si>
  <si>
    <t>avg for both=</t>
  </si>
  <si>
    <t>classes</t>
  </si>
  <si>
    <t xml:space="preserve">3.165 hours </t>
  </si>
  <si>
    <t>Contract instances</t>
  </si>
  <si>
    <t>Number of objects in Contract instances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</si>
</sst>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178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theme="1"/>
      <name val="Calibri"/>
      <family val="2"/>
      <charset val="178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20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14"/>
      <color rgb="FF3F3F3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7EFCF"/>
        <bgColor indexed="64"/>
      </patternFill>
    </fill>
    <fill>
      <patternFill patternType="solid">
        <fgColor rgb="FFA8E6B4"/>
        <bgColor indexed="64"/>
      </patternFill>
    </fill>
  </fills>
  <borders count="4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/>
      <top style="thin">
        <color rgb="FF3F3F3F"/>
      </top>
      <bottom style="thin">
        <color indexed="64"/>
      </bottom>
      <diagonal/>
    </border>
    <border>
      <left/>
      <right/>
      <top style="thin">
        <color rgb="FF3F3F3F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3F3F3F"/>
      </right>
      <top/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  <xf numFmtId="0" fontId="8" fillId="5" borderId="9" applyNumberFormat="0" applyAlignment="0" applyProtection="0"/>
    <xf numFmtId="0" fontId="9" fillId="0" borderId="10" applyNumberFormat="0" applyFill="0" applyAlignment="0" applyProtection="0"/>
  </cellStyleXfs>
  <cellXfs count="93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4" borderId="2" xfId="3" applyFont="1" applyBorder="1" applyAlignment="1">
      <alignment horizontal="center"/>
    </xf>
    <xf numFmtId="0" fontId="6" fillId="3" borderId="2" xfId="2" applyFont="1" applyBorder="1" applyAlignment="1">
      <alignment horizontal="center"/>
    </xf>
    <xf numFmtId="0" fontId="5" fillId="2" borderId="5" xfId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0" fillId="0" borderId="20" xfId="0" applyBorder="1" applyAlignment="1">
      <alignment horizontal="center"/>
    </xf>
    <xf numFmtId="0" fontId="10" fillId="5" borderId="17" xfId="4" applyFont="1" applyBorder="1" applyAlignment="1">
      <alignment horizontal="center"/>
    </xf>
    <xf numFmtId="0" fontId="10" fillId="5" borderId="18" xfId="4" applyFont="1" applyBorder="1" applyAlignment="1">
      <alignment horizontal="center"/>
    </xf>
    <xf numFmtId="0" fontId="10" fillId="5" borderId="19" xfId="4" applyFont="1" applyBorder="1" applyAlignment="1">
      <alignment horizontal="center"/>
    </xf>
    <xf numFmtId="0" fontId="9" fillId="0" borderId="10" xfId="5" applyAlignment="1">
      <alignment horizontal="left"/>
    </xf>
    <xf numFmtId="0" fontId="10" fillId="5" borderId="13" xfId="4" applyFont="1" applyBorder="1" applyAlignment="1">
      <alignment horizontal="center"/>
    </xf>
    <xf numFmtId="0" fontId="0" fillId="0" borderId="23" xfId="0" applyBorder="1" applyAlignment="1">
      <alignment wrapText="1"/>
    </xf>
    <xf numFmtId="0" fontId="10" fillId="5" borderId="17" xfId="4" applyFont="1" applyBorder="1" applyAlignment="1">
      <alignment horizontal="left" wrapText="1"/>
    </xf>
    <xf numFmtId="0" fontId="0" fillId="0" borderId="0" xfId="0" applyFill="1" applyBorder="1"/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0" fillId="5" borderId="29" xfId="4" applyFont="1" applyBorder="1" applyAlignment="1">
      <alignment horizontal="center" wrapText="1"/>
    </xf>
    <xf numFmtId="0" fontId="11" fillId="2" borderId="2" xfId="1" applyFont="1" applyBorder="1" applyAlignment="1">
      <alignment horizontal="center"/>
    </xf>
    <xf numFmtId="0" fontId="11" fillId="8" borderId="2" xfId="1" applyFont="1" applyFill="1" applyBorder="1" applyAlignment="1">
      <alignment horizontal="left" wrapText="1"/>
    </xf>
    <xf numFmtId="0" fontId="11" fillId="7" borderId="2" xfId="1" applyFont="1" applyFill="1" applyBorder="1" applyAlignment="1">
      <alignment horizontal="center" wrapText="1"/>
    </xf>
    <xf numFmtId="0" fontId="5" fillId="2" borderId="2" xfId="1" applyFont="1" applyBorder="1" applyAlignment="1">
      <alignment horizontal="center" wrapText="1"/>
    </xf>
    <xf numFmtId="0" fontId="11" fillId="2" borderId="2" xfId="1" applyFont="1" applyBorder="1" applyAlignment="1">
      <alignment horizontal="center" wrapText="1"/>
    </xf>
    <xf numFmtId="0" fontId="13" fillId="0" borderId="2" xfId="2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"/>
    </xf>
    <xf numFmtId="0" fontId="11" fillId="2" borderId="24" xfId="1" applyFont="1" applyBorder="1" applyAlignment="1">
      <alignment horizontal="center" wrapText="1"/>
    </xf>
    <xf numFmtId="0" fontId="11" fillId="2" borderId="21" xfId="1" applyFont="1" applyBorder="1" applyAlignment="1">
      <alignment horizontal="center"/>
    </xf>
    <xf numFmtId="0" fontId="11" fillId="2" borderId="22" xfId="1" applyFont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2" xfId="0" applyFill="1" applyBorder="1" applyAlignment="1">
      <alignment horizontal="center"/>
    </xf>
    <xf numFmtId="0" fontId="0" fillId="0" borderId="2" xfId="0" applyFill="1" applyBorder="1"/>
    <xf numFmtId="0" fontId="16" fillId="5" borderId="26" xfId="4" applyFont="1" applyBorder="1" applyAlignment="1">
      <alignment horizontal="center"/>
    </xf>
    <xf numFmtId="0" fontId="14" fillId="2" borderId="2" xfId="1" applyFont="1" applyBorder="1" applyAlignment="1">
      <alignment horizontal="center" wrapText="1"/>
    </xf>
    <xf numFmtId="0" fontId="0" fillId="6" borderId="20" xfId="0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3" fillId="4" borderId="2" xfId="3" applyBorder="1"/>
    <xf numFmtId="0" fontId="8" fillId="5" borderId="0" xfId="4" applyBorder="1" applyAlignment="1">
      <alignment horizontal="center"/>
    </xf>
    <xf numFmtId="0" fontId="0" fillId="0" borderId="43" xfId="0" applyBorder="1" applyAlignment="1">
      <alignment wrapText="1"/>
    </xf>
    <xf numFmtId="0" fontId="0" fillId="0" borderId="44" xfId="0" applyBorder="1" applyAlignment="1">
      <alignment horizontal="center" vertical="center"/>
    </xf>
    <xf numFmtId="0" fontId="8" fillId="5" borderId="9" xfId="4" applyAlignment="1">
      <alignment horizontal="center"/>
    </xf>
    <xf numFmtId="0" fontId="8" fillId="0" borderId="0" xfId="4" applyFill="1" applyBorder="1" applyAlignment="1">
      <alignment horizontal="center"/>
    </xf>
    <xf numFmtId="0" fontId="17" fillId="5" borderId="9" xfId="4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6" borderId="2" xfId="0" applyFill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/>
    </xf>
    <xf numFmtId="0" fontId="12" fillId="3" borderId="20" xfId="2" applyFont="1" applyBorder="1" applyAlignment="1">
      <alignment horizontal="center"/>
    </xf>
    <xf numFmtId="0" fontId="12" fillId="3" borderId="36" xfId="2" applyFont="1" applyBorder="1" applyAlignment="1">
      <alignment horizontal="center"/>
    </xf>
    <xf numFmtId="0" fontId="12" fillId="3" borderId="24" xfId="2" applyFont="1" applyBorder="1" applyAlignment="1">
      <alignment horizontal="center"/>
    </xf>
    <xf numFmtId="0" fontId="13" fillId="3" borderId="13" xfId="2" applyFont="1" applyBorder="1" applyAlignment="1">
      <alignment horizontal="center"/>
    </xf>
    <xf numFmtId="0" fontId="0" fillId="0" borderId="39" xfId="0" applyBorder="1"/>
    <xf numFmtId="0" fontId="0" fillId="0" borderId="40" xfId="0" applyBorder="1"/>
    <xf numFmtId="0" fontId="0" fillId="0" borderId="31" xfId="0" applyBorder="1"/>
    <xf numFmtId="0" fontId="0" fillId="0" borderId="32" xfId="0" applyBorder="1"/>
    <xf numFmtId="0" fontId="0" fillId="0" borderId="41" xfId="0" applyBorder="1"/>
    <xf numFmtId="0" fontId="13" fillId="3" borderId="33" xfId="2" applyFont="1" applyBorder="1" applyAlignment="1">
      <alignment horizontal="center"/>
    </xf>
    <xf numFmtId="0" fontId="13" fillId="3" borderId="34" xfId="2" applyFont="1" applyBorder="1" applyAlignment="1">
      <alignment horizontal="center"/>
    </xf>
    <xf numFmtId="0" fontId="13" fillId="3" borderId="37" xfId="2" applyFont="1" applyBorder="1" applyAlignment="1">
      <alignment horizontal="center"/>
    </xf>
    <xf numFmtId="0" fontId="13" fillId="3" borderId="0" xfId="2" applyFont="1" applyBorder="1" applyAlignment="1">
      <alignment horizontal="center"/>
    </xf>
    <xf numFmtId="0" fontId="15" fillId="3" borderId="6" xfId="2" applyFont="1" applyBorder="1" applyAlignment="1">
      <alignment horizontal="center"/>
    </xf>
    <xf numFmtId="0" fontId="15" fillId="3" borderId="4" xfId="2" applyFont="1" applyBorder="1" applyAlignment="1">
      <alignment horizontal="center"/>
    </xf>
    <xf numFmtId="0" fontId="13" fillId="3" borderId="6" xfId="2" applyFont="1" applyBorder="1" applyAlignment="1">
      <alignment horizontal="center"/>
    </xf>
    <xf numFmtId="0" fontId="13" fillId="3" borderId="7" xfId="2" applyFont="1" applyBorder="1" applyAlignment="1">
      <alignment horizontal="center"/>
    </xf>
    <xf numFmtId="0" fontId="13" fillId="3" borderId="4" xfId="2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8" fillId="5" borderId="20" xfId="4" applyBorder="1" applyAlignment="1">
      <alignment horizontal="center"/>
    </xf>
    <xf numFmtId="0" fontId="8" fillId="5" borderId="24" xfId="4" applyBorder="1" applyAlignment="1">
      <alignment horizontal="center"/>
    </xf>
    <xf numFmtId="0" fontId="8" fillId="5" borderId="11" xfId="4" applyBorder="1" applyAlignment="1">
      <alignment horizontal="left" vertical="top" wrapText="1"/>
    </xf>
    <xf numFmtId="0" fontId="8" fillId="5" borderId="12" xfId="4" applyBorder="1" applyAlignment="1">
      <alignment horizontal="left" vertical="top"/>
    </xf>
    <xf numFmtId="0" fontId="10" fillId="6" borderId="14" xfId="4" applyFont="1" applyFill="1" applyBorder="1" applyAlignment="1">
      <alignment horizontal="center"/>
    </xf>
    <xf numFmtId="0" fontId="10" fillId="6" borderId="25" xfId="4" applyFont="1" applyFill="1" applyBorder="1" applyAlignment="1">
      <alignment horizontal="center"/>
    </xf>
    <xf numFmtId="0" fontId="10" fillId="6" borderId="15" xfId="4" applyFont="1" applyFill="1" applyBorder="1" applyAlignment="1">
      <alignment horizontal="center"/>
    </xf>
    <xf numFmtId="0" fontId="10" fillId="6" borderId="16" xfId="4" applyFont="1" applyFill="1" applyBorder="1" applyAlignment="1">
      <alignment horizontal="center"/>
    </xf>
    <xf numFmtId="0" fontId="10" fillId="5" borderId="2" xfId="4" applyFont="1" applyBorder="1" applyAlignment="1">
      <alignment horizontal="center"/>
    </xf>
  </cellXfs>
  <cellStyles count="6">
    <cellStyle name="Normal" xfId="0" builtinId="0"/>
    <cellStyle name="إخراج" xfId="4" builtinId="21"/>
    <cellStyle name="إدخال" xfId="3" builtinId="20"/>
    <cellStyle name="الإجمالي" xfId="5" builtinId="25"/>
    <cellStyle name="جيد" xfId="1" builtinId="26"/>
    <cellStyle name="سيئ" xfId="2" builtinId="27"/>
  </cellStyles>
  <dxfs count="0"/>
  <tableStyles count="0" defaultTableStyle="TableStyleMedium9" defaultPivotStyle="PivotStyleLight16"/>
  <colors>
    <mruColors>
      <color rgb="FF860000"/>
      <color rgb="FFA8E6B4"/>
      <color rgb="FFC7EFCF"/>
      <color rgb="FFEAEAEA"/>
      <color rgb="FF10253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tx>
            <c:strRef>
              <c:f>JHotDraw!$K$3</c:f>
              <c:strCache>
                <c:ptCount val="1"/>
                <c:pt idx="0">
                  <c:v>Tracing</c:v>
                </c:pt>
              </c:strCache>
            </c:strRef>
          </c:tx>
          <c:cat>
            <c:numRef>
              <c:f>JHotDraw!$J$4:$J$8</c:f>
              <c:numCache>
                <c:formatCode>General</c:formatCode>
                <c:ptCount val="5"/>
                <c:pt idx="0">
                  <c:v>27</c:v>
                </c:pt>
                <c:pt idx="1">
                  <c:v>54</c:v>
                </c:pt>
                <c:pt idx="2">
                  <c:v>81</c:v>
                </c:pt>
                <c:pt idx="3">
                  <c:v>108</c:v>
                </c:pt>
                <c:pt idx="4">
                  <c:v>135</c:v>
                </c:pt>
              </c:numCache>
            </c:numRef>
          </c:cat>
          <c:val>
            <c:numRef>
              <c:f>JHotDraw!$K$4:$K$8</c:f>
              <c:numCache>
                <c:formatCode>General</c:formatCode>
                <c:ptCount val="5"/>
                <c:pt idx="0">
                  <c:v>114.99290000000001</c:v>
                </c:pt>
                <c:pt idx="1">
                  <c:v>240.06809999999999</c:v>
                </c:pt>
                <c:pt idx="2">
                  <c:v>398.49090000000001</c:v>
                </c:pt>
                <c:pt idx="3">
                  <c:v>471.3501</c:v>
                </c:pt>
                <c:pt idx="4">
                  <c:v>586.3229</c:v>
                </c:pt>
              </c:numCache>
            </c:numRef>
          </c:val>
        </c:ser>
        <c:ser>
          <c:idx val="1"/>
          <c:order val="1"/>
          <c:tx>
            <c:strRef>
              <c:f>JHotDraw!$L$3</c:f>
              <c:strCache>
                <c:ptCount val="1"/>
                <c:pt idx="0">
                  <c:v>Contract instances</c:v>
                </c:pt>
              </c:strCache>
            </c:strRef>
          </c:tx>
          <c:spPr>
            <a:ln w="38100"/>
          </c:spPr>
          <c:cat>
            <c:numRef>
              <c:f>JHotDraw!$J$4:$J$8</c:f>
              <c:numCache>
                <c:formatCode>General</c:formatCode>
                <c:ptCount val="5"/>
                <c:pt idx="0">
                  <c:v>27</c:v>
                </c:pt>
                <c:pt idx="1">
                  <c:v>54</c:v>
                </c:pt>
                <c:pt idx="2">
                  <c:v>81</c:v>
                </c:pt>
                <c:pt idx="3">
                  <c:v>108</c:v>
                </c:pt>
                <c:pt idx="4">
                  <c:v>135</c:v>
                </c:pt>
              </c:numCache>
            </c:numRef>
          </c:cat>
          <c:val>
            <c:numRef>
              <c:f>JHotDraw!$L$4:$L$8</c:f>
              <c:numCache>
                <c:formatCode>General</c:formatCode>
                <c:ptCount val="5"/>
                <c:pt idx="0">
                  <c:v>112.06740000000001</c:v>
                </c:pt>
                <c:pt idx="1">
                  <c:v>233.25710000000001</c:v>
                </c:pt>
                <c:pt idx="2">
                  <c:v>356.91070000000002</c:v>
                </c:pt>
                <c:pt idx="3">
                  <c:v>457.88940000000002</c:v>
                </c:pt>
                <c:pt idx="4">
                  <c:v>569.64620000000002</c:v>
                </c:pt>
              </c:numCache>
            </c:numRef>
          </c:val>
        </c:ser>
        <c:ser>
          <c:idx val="2"/>
          <c:order val="2"/>
          <c:tx>
            <c:strRef>
              <c:f>JHotDraw!$M$3</c:f>
              <c:strCache>
                <c:ptCount val="1"/>
                <c:pt idx="0">
                  <c:v>Min rules</c:v>
                </c:pt>
              </c:strCache>
            </c:strRef>
          </c:tx>
          <c:spPr>
            <a:ln w="38100"/>
          </c:spPr>
          <c:cat>
            <c:numRef>
              <c:f>JHotDraw!$J$4:$J$8</c:f>
              <c:numCache>
                <c:formatCode>General</c:formatCode>
                <c:ptCount val="5"/>
                <c:pt idx="0">
                  <c:v>27</c:v>
                </c:pt>
                <c:pt idx="1">
                  <c:v>54</c:v>
                </c:pt>
                <c:pt idx="2">
                  <c:v>81</c:v>
                </c:pt>
                <c:pt idx="3">
                  <c:v>108</c:v>
                </c:pt>
                <c:pt idx="4">
                  <c:v>135</c:v>
                </c:pt>
              </c:numCache>
            </c:numRef>
          </c:cat>
          <c:val>
            <c:numRef>
              <c:f>JHotDraw!$M$4:$M$8</c:f>
              <c:numCache>
                <c:formatCode>General</c:formatCode>
                <c:ptCount val="5"/>
                <c:pt idx="0">
                  <c:v>31.867599999999999</c:v>
                </c:pt>
                <c:pt idx="1">
                  <c:v>64.251499999999993</c:v>
                </c:pt>
                <c:pt idx="2">
                  <c:v>118.3665</c:v>
                </c:pt>
                <c:pt idx="3">
                  <c:v>143.60239999999999</c:v>
                </c:pt>
                <c:pt idx="4">
                  <c:v>167.89879999999999</c:v>
                </c:pt>
              </c:numCache>
            </c:numRef>
          </c:val>
        </c:ser>
        <c:ser>
          <c:idx val="3"/>
          <c:order val="3"/>
          <c:tx>
            <c:strRef>
              <c:f>JHotDraw!$N$3</c:f>
              <c:strCache>
                <c:ptCount val="1"/>
                <c:pt idx="0">
                  <c:v>Max rules</c:v>
                </c:pt>
              </c:strCache>
            </c:strRef>
          </c:tx>
          <c:spPr>
            <a:ln w="38100"/>
          </c:spPr>
          <c:cat>
            <c:numRef>
              <c:f>JHotDraw!$J$4:$J$8</c:f>
              <c:numCache>
                <c:formatCode>General</c:formatCode>
                <c:ptCount val="5"/>
                <c:pt idx="0">
                  <c:v>27</c:v>
                </c:pt>
                <c:pt idx="1">
                  <c:v>54</c:v>
                </c:pt>
                <c:pt idx="2">
                  <c:v>81</c:v>
                </c:pt>
                <c:pt idx="3">
                  <c:v>108</c:v>
                </c:pt>
                <c:pt idx="4">
                  <c:v>135</c:v>
                </c:pt>
              </c:numCache>
            </c:numRef>
          </c:cat>
          <c:val>
            <c:numRef>
              <c:f>JHotDraw!$N$4:$N$8</c:f>
              <c:numCache>
                <c:formatCode>General</c:formatCode>
                <c:ptCount val="5"/>
                <c:pt idx="0">
                  <c:v>169.7799</c:v>
                </c:pt>
                <c:pt idx="1">
                  <c:v>550.79499999999996</c:v>
                </c:pt>
                <c:pt idx="2">
                  <c:v>1141.1491000000001</c:v>
                </c:pt>
                <c:pt idx="3">
                  <c:v>1783.4251999999999</c:v>
                </c:pt>
                <c:pt idx="4">
                  <c:v>2580.7586999999999</c:v>
                </c:pt>
              </c:numCache>
            </c:numRef>
          </c:val>
        </c:ser>
        <c:ser>
          <c:idx val="4"/>
          <c:order val="4"/>
          <c:tx>
            <c:strRef>
              <c:f>JHotDraw!$O$3</c:f>
              <c:strCache>
                <c:ptCount val="1"/>
                <c:pt idx="0">
                  <c:v>MO rules</c:v>
                </c:pt>
              </c:strCache>
            </c:strRef>
          </c:tx>
          <c:spPr>
            <a:ln w="38100"/>
          </c:spPr>
          <c:cat>
            <c:numRef>
              <c:f>JHotDraw!$J$4:$J$8</c:f>
              <c:numCache>
                <c:formatCode>General</c:formatCode>
                <c:ptCount val="5"/>
                <c:pt idx="0">
                  <c:v>27</c:v>
                </c:pt>
                <c:pt idx="1">
                  <c:v>54</c:v>
                </c:pt>
                <c:pt idx="2">
                  <c:v>81</c:v>
                </c:pt>
                <c:pt idx="3">
                  <c:v>108</c:v>
                </c:pt>
                <c:pt idx="4">
                  <c:v>135</c:v>
                </c:pt>
              </c:numCache>
            </c:numRef>
          </c:cat>
          <c:val>
            <c:numRef>
              <c:f>JHotDraw!$O$4:$O$8</c:f>
              <c:numCache>
                <c:formatCode>General</c:formatCode>
                <c:ptCount val="5"/>
                <c:pt idx="0">
                  <c:v>151.57660000000001</c:v>
                </c:pt>
                <c:pt idx="1">
                  <c:v>218.2499</c:v>
                </c:pt>
                <c:pt idx="2">
                  <c:v>216.7287</c:v>
                </c:pt>
                <c:pt idx="3">
                  <c:v>214.66229999999999</c:v>
                </c:pt>
                <c:pt idx="4">
                  <c:v>217.18969999999999</c:v>
                </c:pt>
              </c:numCache>
            </c:numRef>
          </c:val>
        </c:ser>
        <c:ser>
          <c:idx val="5"/>
          <c:order val="5"/>
          <c:tx>
            <c:strRef>
              <c:f>JHotDraw!$P$3</c:f>
              <c:strCache>
                <c:ptCount val="1"/>
                <c:pt idx="0">
                  <c:v>Constraints</c:v>
                </c:pt>
              </c:strCache>
            </c:strRef>
          </c:tx>
          <c:spPr>
            <a:ln w="38100"/>
          </c:spPr>
          <c:cat>
            <c:numRef>
              <c:f>JHotDraw!$J$4:$J$8</c:f>
              <c:numCache>
                <c:formatCode>General</c:formatCode>
                <c:ptCount val="5"/>
                <c:pt idx="0">
                  <c:v>27</c:v>
                </c:pt>
                <c:pt idx="1">
                  <c:v>54</c:v>
                </c:pt>
                <c:pt idx="2">
                  <c:v>81</c:v>
                </c:pt>
                <c:pt idx="3">
                  <c:v>108</c:v>
                </c:pt>
                <c:pt idx="4">
                  <c:v>135</c:v>
                </c:pt>
              </c:numCache>
            </c:numRef>
          </c:cat>
          <c:val>
            <c:numRef>
              <c:f>JHotDraw!$P$4:$P$8</c:f>
              <c:numCache>
                <c:formatCode>General</c:formatCode>
                <c:ptCount val="5"/>
                <c:pt idx="0">
                  <c:v>11.701700000000001</c:v>
                </c:pt>
                <c:pt idx="1">
                  <c:v>14.554399999999999</c:v>
                </c:pt>
                <c:pt idx="2">
                  <c:v>17.716899999999999</c:v>
                </c:pt>
                <c:pt idx="3">
                  <c:v>19.020900000000001</c:v>
                </c:pt>
                <c:pt idx="4">
                  <c:v>19.4725</c:v>
                </c:pt>
              </c:numCache>
            </c:numRef>
          </c:val>
        </c:ser>
        <c:ser>
          <c:idx val="6"/>
          <c:order val="6"/>
          <c:tx>
            <c:strRef>
              <c:f>JHotDraw!$Q$3</c:f>
              <c:strCache>
                <c:ptCount val="1"/>
                <c:pt idx="0">
                  <c:v>Total</c:v>
                </c:pt>
              </c:strCache>
            </c:strRef>
          </c:tx>
          <c:spPr>
            <a:ln w="38100"/>
          </c:spPr>
          <c:dLbls>
            <c:txPr>
              <a:bodyPr/>
              <a:lstStyle/>
              <a:p>
                <a:pPr>
                  <a:defRPr sz="1800" b="1"/>
                </a:pPr>
                <a:endParaRPr lang="en-US"/>
              </a:p>
            </c:txPr>
            <c:showVal val="1"/>
          </c:dLbls>
          <c:val>
            <c:numRef>
              <c:f>JHotDraw!$Q$4:$Q$8</c:f>
              <c:numCache>
                <c:formatCode>General</c:formatCode>
                <c:ptCount val="5"/>
                <c:pt idx="0">
                  <c:v>591.98609999999996</c:v>
                </c:pt>
                <c:pt idx="1">
                  <c:v>1321.1759999999999</c:v>
                </c:pt>
                <c:pt idx="2">
                  <c:v>2249.3627999999999</c:v>
                </c:pt>
                <c:pt idx="3">
                  <c:v>3089.9503</c:v>
                </c:pt>
                <c:pt idx="4">
                  <c:v>4141.2887999999994</c:v>
                </c:pt>
              </c:numCache>
            </c:numRef>
          </c:val>
        </c:ser>
        <c:marker val="1"/>
        <c:axId val="110977408"/>
        <c:axId val="110978944"/>
      </c:lineChart>
      <c:catAx>
        <c:axId val="11097740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2400"/>
            </a:pPr>
            <a:endParaRPr lang="en-US"/>
          </a:p>
        </c:txPr>
        <c:crossAx val="110978944"/>
        <c:crosses val="autoZero"/>
        <c:auto val="1"/>
        <c:lblAlgn val="ctr"/>
        <c:lblOffset val="100"/>
      </c:catAx>
      <c:valAx>
        <c:axId val="110978944"/>
        <c:scaling>
          <c:orientation val="minMax"/>
          <c:min val="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2400"/>
            </a:pPr>
            <a:endParaRPr lang="en-US"/>
          </a:p>
        </c:txPr>
        <c:crossAx val="11097740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2000"/>
          </a:pPr>
          <a:endParaRPr lang="en-US"/>
        </a:p>
      </c:txPr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1"/>
          <c:order val="0"/>
          <c:tx>
            <c:strRef>
              <c:f>JHotDraw!$AE$2</c:f>
              <c:strCache>
                <c:ptCount val="1"/>
                <c:pt idx="0">
                  <c:v>max ratio</c:v>
                </c:pt>
              </c:strCache>
            </c:strRef>
          </c:tx>
          <c:spPr>
            <a:ln w="50800" cmpd="sng">
              <a:solidFill>
                <a:srgbClr val="860000"/>
              </a:solidFill>
              <a:prstDash val="dashDot"/>
            </a:ln>
          </c:spPr>
          <c:marker>
            <c:symbol val="none"/>
          </c:marker>
          <c:cat>
            <c:numRef>
              <c:f>JHotDraw!$J$4:$J$8</c:f>
              <c:numCache>
                <c:formatCode>General</c:formatCode>
                <c:ptCount val="5"/>
                <c:pt idx="0">
                  <c:v>27</c:v>
                </c:pt>
                <c:pt idx="1">
                  <c:v>54</c:v>
                </c:pt>
                <c:pt idx="2">
                  <c:v>81</c:v>
                </c:pt>
                <c:pt idx="3">
                  <c:v>108</c:v>
                </c:pt>
                <c:pt idx="4">
                  <c:v>135</c:v>
                </c:pt>
              </c:numCache>
            </c:numRef>
          </c:cat>
          <c:val>
            <c:numRef>
              <c:f>JHotDraw!$AE$4:$AE$8</c:f>
              <c:numCache>
                <c:formatCode>General</c:formatCode>
                <c:ptCount val="5"/>
                <c:pt idx="0">
                  <c:v>6</c:v>
                </c:pt>
                <c:pt idx="1">
                  <c:v>4.7498863119599815</c:v>
                </c:pt>
                <c:pt idx="2">
                  <c:v>5.1671061305207644</c:v>
                </c:pt>
                <c:pt idx="3">
                  <c:v>6.8922570016474465</c:v>
                </c:pt>
                <c:pt idx="4">
                  <c:v>8.6217018469656992</c:v>
                </c:pt>
              </c:numCache>
            </c:numRef>
          </c:val>
        </c:ser>
        <c:ser>
          <c:idx val="2"/>
          <c:order val="1"/>
          <c:tx>
            <c:strRef>
              <c:f>JHotDraw!$AF$2</c:f>
              <c:strCache>
                <c:ptCount val="1"/>
                <c:pt idx="0">
                  <c:v>max with MO ratio</c:v>
                </c:pt>
              </c:strCache>
            </c:strRef>
          </c:tx>
          <c:spPr>
            <a:ln w="508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JHotDraw!$J$4:$J$8</c:f>
              <c:numCache>
                <c:formatCode>General</c:formatCode>
                <c:ptCount val="5"/>
                <c:pt idx="0">
                  <c:v>27</c:v>
                </c:pt>
                <c:pt idx="1">
                  <c:v>54</c:v>
                </c:pt>
                <c:pt idx="2">
                  <c:v>81</c:v>
                </c:pt>
                <c:pt idx="3">
                  <c:v>108</c:v>
                </c:pt>
                <c:pt idx="4">
                  <c:v>135</c:v>
                </c:pt>
              </c:numCache>
            </c:numRef>
          </c:cat>
          <c:val>
            <c:numRef>
              <c:f>JHotDraw!$AF$4:$AF$8</c:f>
              <c:numCache>
                <c:formatCode>General</c:formatCode>
                <c:ptCount val="5"/>
                <c:pt idx="0">
                  <c:v>871</c:v>
                </c:pt>
                <c:pt idx="1">
                  <c:v>2199</c:v>
                </c:pt>
                <c:pt idx="2">
                  <c:v>3034</c:v>
                </c:pt>
                <c:pt idx="3">
                  <c:v>3035</c:v>
                </c:pt>
                <c:pt idx="4">
                  <c:v>3032</c:v>
                </c:pt>
              </c:numCache>
            </c:numRef>
          </c:val>
        </c:ser>
        <c:ser>
          <c:idx val="0"/>
          <c:order val="2"/>
          <c:tx>
            <c:strRef>
              <c:f>JHotDraw!$X$3</c:f>
              <c:strCache>
                <c:ptCount val="1"/>
                <c:pt idx="0">
                  <c:v>constraints</c:v>
                </c:pt>
              </c:strCache>
            </c:strRef>
          </c:tx>
          <c:spPr>
            <a:ln w="38100"/>
          </c:spPr>
          <c:marker>
            <c:symbol val="none"/>
          </c:marker>
          <c:val>
            <c:numRef>
              <c:f>JHotDraw!$X$4:$X$8</c:f>
              <c:numCache>
                <c:formatCode>General</c:formatCode>
                <c:ptCount val="5"/>
                <c:pt idx="0">
                  <c:v>526</c:v>
                </c:pt>
                <c:pt idx="1">
                  <c:v>839</c:v>
                </c:pt>
                <c:pt idx="2">
                  <c:v>1327</c:v>
                </c:pt>
                <c:pt idx="3">
                  <c:v>1485</c:v>
                </c:pt>
                <c:pt idx="4">
                  <c:v>1860</c:v>
                </c:pt>
              </c:numCache>
            </c:numRef>
          </c:val>
        </c:ser>
        <c:marker val="1"/>
        <c:axId val="111102592"/>
        <c:axId val="111108864"/>
      </c:lineChart>
      <c:catAx>
        <c:axId val="1111025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000"/>
                </a:pPr>
                <a:r>
                  <a:rPr lang="en-GB" sz="2000"/>
                  <a:t>Abstraction based on number of elements</a:t>
                </a:r>
                <a:endParaRPr lang="ar-SA" sz="2000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2400"/>
            </a:pPr>
            <a:endParaRPr lang="en-US"/>
          </a:p>
        </c:txPr>
        <c:crossAx val="111108864"/>
        <c:crosses val="autoZero"/>
        <c:auto val="1"/>
        <c:lblAlgn val="ctr"/>
        <c:lblOffset val="100"/>
      </c:catAx>
      <c:valAx>
        <c:axId val="111108864"/>
        <c:scaling>
          <c:logBase val="2"/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2400"/>
            </a:pPr>
            <a:endParaRPr lang="en-US"/>
          </a:p>
        </c:txPr>
        <c:crossAx val="11110259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2000"/>
          </a:pPr>
          <a:endParaRPr lang="en-US"/>
        </a:p>
      </c:txPr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1"/>
          <c:order val="0"/>
          <c:tx>
            <c:strRef>
              <c:f>JHotDraw!$AH$2</c:f>
              <c:strCache>
                <c:ptCount val="1"/>
                <c:pt idx="0">
                  <c:v>max ratio</c:v>
                </c:pt>
              </c:strCache>
            </c:strRef>
          </c:tx>
          <c:spPr>
            <a:ln w="50800">
              <a:prstDash val="sysDash"/>
            </a:ln>
          </c:spPr>
          <c:marker>
            <c:symbol val="none"/>
          </c:marker>
          <c:cat>
            <c:numRef>
              <c:f>JHotDraw!$J$4:$J$8</c:f>
              <c:numCache>
                <c:formatCode>General</c:formatCode>
                <c:ptCount val="5"/>
                <c:pt idx="0">
                  <c:v>27</c:v>
                </c:pt>
                <c:pt idx="1">
                  <c:v>54</c:v>
                </c:pt>
                <c:pt idx="2">
                  <c:v>81</c:v>
                </c:pt>
                <c:pt idx="3">
                  <c:v>108</c:v>
                </c:pt>
                <c:pt idx="4">
                  <c:v>135</c:v>
                </c:pt>
              </c:numCache>
            </c:numRef>
          </c:cat>
          <c:val>
            <c:numRef>
              <c:f>JHotDraw!$AH$4:$AH$8</c:f>
              <c:numCache>
                <c:formatCode>General</c:formatCode>
                <c:ptCount val="5"/>
                <c:pt idx="0">
                  <c:v>1.6875</c:v>
                </c:pt>
                <c:pt idx="1">
                  <c:v>2.8421052631578947</c:v>
                </c:pt>
                <c:pt idx="2">
                  <c:v>4.2631578947368425</c:v>
                </c:pt>
                <c:pt idx="3">
                  <c:v>5.6842105263157894</c:v>
                </c:pt>
                <c:pt idx="4">
                  <c:v>7.1052631578947372</c:v>
                </c:pt>
              </c:numCache>
            </c:numRef>
          </c:val>
        </c:ser>
        <c:ser>
          <c:idx val="2"/>
          <c:order val="1"/>
          <c:tx>
            <c:strRef>
              <c:f>JHotDraw!$AI$2</c:f>
              <c:strCache>
                <c:ptCount val="1"/>
                <c:pt idx="0">
                  <c:v>max with MO ratio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JHotDraw!$J$4:$J$8</c:f>
              <c:numCache>
                <c:formatCode>General</c:formatCode>
                <c:ptCount val="5"/>
                <c:pt idx="0">
                  <c:v>27</c:v>
                </c:pt>
                <c:pt idx="1">
                  <c:v>54</c:v>
                </c:pt>
                <c:pt idx="2">
                  <c:v>81</c:v>
                </c:pt>
                <c:pt idx="3">
                  <c:v>108</c:v>
                </c:pt>
                <c:pt idx="4">
                  <c:v>135</c:v>
                </c:pt>
              </c:numCache>
            </c:numRef>
          </c:cat>
          <c:val>
            <c:numRef>
              <c:f>JHotDraw!$AI$4:$AI$8</c:f>
              <c:numCache>
                <c:formatCode>General</c:formatCode>
                <c:ptCount val="5"/>
                <c:pt idx="0">
                  <c:v>2.0769230769230771</c:v>
                </c:pt>
                <c:pt idx="1">
                  <c:v>4.1538461538461542</c:v>
                </c:pt>
                <c:pt idx="2">
                  <c:v>6.2307692307692308</c:v>
                </c:pt>
                <c:pt idx="3">
                  <c:v>8.3076923076923084</c:v>
                </c:pt>
                <c:pt idx="4">
                  <c:v>10.384615384615385</c:v>
                </c:pt>
              </c:numCache>
            </c:numRef>
          </c:val>
        </c:ser>
        <c:marker val="1"/>
        <c:axId val="111124864"/>
        <c:axId val="111126784"/>
      </c:lineChart>
      <c:catAx>
        <c:axId val="1111248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000"/>
                </a:pPr>
                <a:r>
                  <a:rPr lang="en-GB" sz="2000"/>
                  <a:t>Abstraction based on number of rules</a:t>
                </a:r>
                <a:endParaRPr lang="ar-SA" sz="2000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2400"/>
            </a:pPr>
            <a:endParaRPr lang="en-US"/>
          </a:p>
        </c:txPr>
        <c:crossAx val="111126784"/>
        <c:crosses val="autoZero"/>
        <c:auto val="1"/>
        <c:lblAlgn val="ctr"/>
        <c:lblOffset val="100"/>
      </c:catAx>
      <c:valAx>
        <c:axId val="11112678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2400"/>
            </a:pPr>
            <a:endParaRPr lang="en-US"/>
          </a:p>
        </c:txPr>
        <c:crossAx val="11112486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2000"/>
          </a:pPr>
          <a:endParaRPr lang="en-US"/>
        </a:p>
      </c:txPr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"/>
  <c:chart>
    <c:title>
      <c:tx>
        <c:rich>
          <a:bodyPr/>
          <a:lstStyle/>
          <a:p>
            <a:pPr algn="ctr">
              <a:defRPr sz="2400"/>
            </a:pPr>
            <a:r>
              <a:rPr lang="en-US" sz="2400"/>
              <a:t>Time</a:t>
            </a:r>
          </a:p>
        </c:rich>
      </c:tx>
      <c:layout>
        <c:manualLayout>
          <c:xMode val="edge"/>
          <c:yMode val="edge"/>
          <c:x val="7.2688163963907084E-3"/>
          <c:y val="1.3912390645323149E-2"/>
        </c:manualLayout>
      </c:layout>
    </c:title>
    <c:plotArea>
      <c:layout/>
      <c:lineChart>
        <c:grouping val="standard"/>
        <c:ser>
          <c:idx val="0"/>
          <c:order val="0"/>
          <c:tx>
            <c:strRef>
              <c:f>JHotDraw!$S$3</c:f>
              <c:strCache>
                <c:ptCount val="1"/>
                <c:pt idx="0">
                  <c:v>Number of objects in Contract instances</c:v>
                </c:pt>
              </c:strCache>
            </c:strRef>
          </c:tx>
          <c:spPr>
            <a:ln w="44450"/>
          </c:spPr>
          <c:marker>
            <c:symbol val="none"/>
          </c:marker>
          <c:cat>
            <c:numRef>
              <c:f>JHotDraw!$S$4:$S$8</c:f>
              <c:numCache>
                <c:formatCode>General</c:formatCode>
                <c:ptCount val="5"/>
                <c:pt idx="0">
                  <c:v>5226</c:v>
                </c:pt>
                <c:pt idx="1">
                  <c:v>10445</c:v>
                </c:pt>
                <c:pt idx="2">
                  <c:v>15677</c:v>
                </c:pt>
                <c:pt idx="3">
                  <c:v>20918</c:v>
                </c:pt>
                <c:pt idx="4">
                  <c:v>26141</c:v>
                </c:pt>
              </c:numCache>
            </c:numRef>
          </c:cat>
          <c:val>
            <c:numRef>
              <c:f>JHotDraw!$Q$4:$Q$8</c:f>
              <c:numCache>
                <c:formatCode>General</c:formatCode>
                <c:ptCount val="5"/>
                <c:pt idx="0">
                  <c:v>591.98609999999996</c:v>
                </c:pt>
                <c:pt idx="1">
                  <c:v>1321.1759999999999</c:v>
                </c:pt>
                <c:pt idx="2">
                  <c:v>2249.3627999999999</c:v>
                </c:pt>
                <c:pt idx="3">
                  <c:v>3089.9503</c:v>
                </c:pt>
                <c:pt idx="4">
                  <c:v>4141.2887999999994</c:v>
                </c:pt>
              </c:numCache>
            </c:numRef>
          </c:val>
        </c:ser>
        <c:marker val="1"/>
        <c:axId val="111162880"/>
        <c:axId val="111164416"/>
      </c:lineChart>
      <c:catAx>
        <c:axId val="111162880"/>
        <c:scaling>
          <c:orientation val="minMax"/>
        </c:scaling>
        <c:axPos val="b"/>
        <c:numFmt formatCode="General" sourceLinked="1"/>
        <c:tickLblPos val="nextTo"/>
        <c:txPr>
          <a:bodyPr rot="0"/>
          <a:lstStyle/>
          <a:p>
            <a:pPr>
              <a:defRPr sz="2400"/>
            </a:pPr>
            <a:endParaRPr lang="en-US"/>
          </a:p>
        </c:txPr>
        <c:crossAx val="111164416"/>
        <c:crosses val="autoZero"/>
        <c:auto val="1"/>
        <c:lblAlgn val="ctr"/>
        <c:lblOffset val="100"/>
      </c:catAx>
      <c:valAx>
        <c:axId val="11116441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2400"/>
            </a:pPr>
            <a:endParaRPr lang="en-US"/>
          </a:p>
        </c:txPr>
        <c:crossAx val="11116288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2000"/>
          </a:pPr>
          <a:endParaRPr lang="en-US"/>
        </a:p>
      </c:txPr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136152</xdr:rowOff>
    </xdr:from>
    <xdr:to>
      <xdr:col>11</xdr:col>
      <xdr:colOff>1156447</xdr:colOff>
      <xdr:row>39</xdr:row>
      <xdr:rowOff>145675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867054</xdr:colOff>
      <xdr:row>18</xdr:row>
      <xdr:rowOff>86844</xdr:rowOff>
    </xdr:from>
    <xdr:to>
      <xdr:col>30</xdr:col>
      <xdr:colOff>970708</xdr:colOff>
      <xdr:row>47</xdr:row>
      <xdr:rowOff>25213</xdr:rowOff>
    </xdr:to>
    <xdr:graphicFrame macro="">
      <xdr:nvGraphicFramePr>
        <xdr:cNvPr id="3" name="مخطط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1696290</xdr:colOff>
      <xdr:row>18</xdr:row>
      <xdr:rowOff>2799</xdr:rowOff>
    </xdr:from>
    <xdr:to>
      <xdr:col>37</xdr:col>
      <xdr:colOff>491657</xdr:colOff>
      <xdr:row>46</xdr:row>
      <xdr:rowOff>131668</xdr:rowOff>
    </xdr:to>
    <xdr:graphicFrame macro="">
      <xdr:nvGraphicFramePr>
        <xdr:cNvPr id="4" name="مخطط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499681</xdr:colOff>
      <xdr:row>13</xdr:row>
      <xdr:rowOff>64431</xdr:rowOff>
    </xdr:from>
    <xdr:to>
      <xdr:col>24</xdr:col>
      <xdr:colOff>247549</xdr:colOff>
      <xdr:row>41</xdr:row>
      <xdr:rowOff>103653</xdr:rowOff>
    </xdr:to>
    <xdr:graphicFrame macro="">
      <xdr:nvGraphicFramePr>
        <xdr:cNvPr id="5" name="مخطط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27"/>
  <sheetViews>
    <sheetView topLeftCell="A7" zoomScale="70" zoomScaleNormal="70" workbookViewId="0">
      <selection activeCell="AU15" sqref="AU15"/>
    </sheetView>
  </sheetViews>
  <sheetFormatPr defaultRowHeight="15"/>
  <cols>
    <col min="1" max="1" width="15.140625" customWidth="1"/>
    <col min="2" max="2" width="13" customWidth="1"/>
    <col min="3" max="3" width="12" customWidth="1"/>
    <col min="4" max="8" width="10.85546875" customWidth="1"/>
    <col min="9" max="9" width="10.140625" style="3" customWidth="1"/>
    <col min="10" max="10" width="20" customWidth="1"/>
    <col min="11" max="11" width="14.5703125" customWidth="1"/>
    <col min="12" max="12" width="17.7109375" customWidth="1"/>
    <col min="17" max="17" width="18.85546875" customWidth="1"/>
    <col min="19" max="19" width="13.140625" customWidth="1"/>
    <col min="20" max="20" width="13.7109375" customWidth="1"/>
    <col min="21" max="21" width="12.5703125" customWidth="1"/>
    <col min="23" max="23" width="11.28515625" customWidth="1"/>
    <col min="24" max="24" width="13.7109375" customWidth="1"/>
    <col min="26" max="26" width="11.7109375" customWidth="1"/>
    <col min="27" max="27" width="44" customWidth="1"/>
    <col min="28" max="28" width="36.28515625" customWidth="1"/>
    <col min="29" max="29" width="23" customWidth="1"/>
    <col min="31" max="31" width="29.28515625" customWidth="1"/>
    <col min="32" max="32" width="31.5703125" customWidth="1"/>
    <col min="34" max="34" width="30.140625" customWidth="1"/>
    <col min="35" max="35" width="27.7109375" customWidth="1"/>
    <col min="37" max="37" width="17.28515625" customWidth="1"/>
    <col min="38" max="38" width="27.85546875" customWidth="1"/>
    <col min="39" max="39" width="20.140625" customWidth="1"/>
    <col min="43" max="43" width="38.85546875" customWidth="1"/>
    <col min="44" max="44" width="17.5703125" customWidth="1"/>
    <col min="45" max="45" width="25.140625" customWidth="1"/>
    <col min="47" max="47" width="14.7109375" customWidth="1"/>
    <col min="48" max="48" width="15" customWidth="1"/>
    <col min="49" max="49" width="20.140625" customWidth="1"/>
  </cols>
  <sheetData>
    <row r="1" spans="1:49" ht="15.75" customHeight="1" thickBot="1">
      <c r="J1" s="64" t="s">
        <v>21</v>
      </c>
      <c r="K1" s="65"/>
      <c r="L1" s="65"/>
      <c r="M1" s="65"/>
      <c r="N1" s="65"/>
      <c r="O1" s="65"/>
      <c r="P1" s="65"/>
      <c r="Q1" s="66"/>
      <c r="S1" s="67" t="s">
        <v>22</v>
      </c>
      <c r="T1" s="68"/>
      <c r="U1" s="68"/>
      <c r="V1" s="68"/>
      <c r="W1" s="69"/>
      <c r="X1" s="36"/>
      <c r="Z1" s="75" t="s">
        <v>24</v>
      </c>
      <c r="AA1" s="76"/>
      <c r="AB1" s="76"/>
      <c r="AC1" s="76"/>
      <c r="AE1" s="73" t="s">
        <v>32</v>
      </c>
      <c r="AF1" s="74"/>
      <c r="AH1" s="73" t="s">
        <v>36</v>
      </c>
      <c r="AI1" s="74"/>
      <c r="AK1" s="79" t="s">
        <v>44</v>
      </c>
      <c r="AL1" s="80"/>
      <c r="AM1" s="81"/>
    </row>
    <row r="2" spans="1:49" ht="15.75" customHeight="1" thickBot="1">
      <c r="J2" s="3"/>
      <c r="K2" s="61" t="s">
        <v>0</v>
      </c>
      <c r="L2" s="62"/>
      <c r="M2" s="61" t="s">
        <v>6</v>
      </c>
      <c r="N2" s="63"/>
      <c r="O2" s="63"/>
      <c r="P2" s="62"/>
      <c r="S2" s="70"/>
      <c r="T2" s="71"/>
      <c r="U2" s="71"/>
      <c r="V2" s="71"/>
      <c r="W2" s="72"/>
      <c r="X2" s="36" t="s">
        <v>35</v>
      </c>
      <c r="Z2" s="75"/>
      <c r="AA2" s="76"/>
      <c r="AB2" s="76"/>
      <c r="AC2" s="76"/>
      <c r="AE2" s="35" t="s">
        <v>27</v>
      </c>
      <c r="AF2" s="35" t="s">
        <v>28</v>
      </c>
      <c r="AH2" s="35" t="s">
        <v>27</v>
      </c>
      <c r="AI2" s="35" t="s">
        <v>28</v>
      </c>
    </row>
    <row r="3" spans="1:49" ht="68.25" customHeight="1">
      <c r="A3" s="48" t="s">
        <v>49</v>
      </c>
      <c r="B3" s="48" t="s">
        <v>50</v>
      </c>
      <c r="C3" s="1" t="s">
        <v>5</v>
      </c>
      <c r="D3" s="1" t="s">
        <v>1</v>
      </c>
      <c r="E3" s="1" t="s">
        <v>2</v>
      </c>
      <c r="F3" s="1" t="s">
        <v>3</v>
      </c>
      <c r="G3" s="1" t="s">
        <v>4</v>
      </c>
      <c r="H3" s="44" t="s">
        <v>31</v>
      </c>
      <c r="J3" s="4" t="s">
        <v>20</v>
      </c>
      <c r="K3" s="6" t="s">
        <v>79</v>
      </c>
      <c r="L3" s="6" t="s">
        <v>86</v>
      </c>
      <c r="M3" s="6" t="s">
        <v>77</v>
      </c>
      <c r="N3" s="6" t="s">
        <v>78</v>
      </c>
      <c r="O3" s="6" t="s">
        <v>7</v>
      </c>
      <c r="P3" s="6" t="s">
        <v>76</v>
      </c>
      <c r="Q3" s="5" t="s">
        <v>37</v>
      </c>
      <c r="S3" s="38" t="s">
        <v>87</v>
      </c>
      <c r="T3" s="30" t="s">
        <v>1</v>
      </c>
      <c r="U3" s="30" t="s">
        <v>2</v>
      </c>
      <c r="V3" s="34" t="s">
        <v>26</v>
      </c>
      <c r="W3" s="39" t="s">
        <v>47</v>
      </c>
      <c r="X3" s="37" t="s">
        <v>30</v>
      </c>
      <c r="Z3" s="30" t="s">
        <v>23</v>
      </c>
      <c r="AA3" s="31" t="s">
        <v>25</v>
      </c>
      <c r="AB3" s="32" t="s">
        <v>48</v>
      </c>
      <c r="AC3" s="32" t="s">
        <v>38</v>
      </c>
      <c r="AE3" s="33" t="s">
        <v>29</v>
      </c>
      <c r="AF3" s="33" t="s">
        <v>80</v>
      </c>
      <c r="AH3" s="33" t="s">
        <v>33</v>
      </c>
      <c r="AI3" s="33" t="s">
        <v>34</v>
      </c>
      <c r="AL3" s="46" t="s">
        <v>40</v>
      </c>
      <c r="AM3" s="46" t="s">
        <v>41</v>
      </c>
    </row>
    <row r="4" spans="1:49" ht="45">
      <c r="A4" s="1">
        <v>35400565260</v>
      </c>
      <c r="B4" s="1">
        <v>150393445966</v>
      </c>
      <c r="C4" s="1">
        <v>112067381856</v>
      </c>
      <c r="D4" s="1">
        <v>31867579790</v>
      </c>
      <c r="E4" s="1">
        <v>169779891778</v>
      </c>
      <c r="F4" s="1">
        <v>151576590976</v>
      </c>
      <c r="G4" s="1">
        <v>11701700911</v>
      </c>
      <c r="H4" s="1">
        <v>526</v>
      </c>
      <c r="I4" s="43"/>
      <c r="J4" s="7">
        <v>27</v>
      </c>
      <c r="K4" s="7">
        <f>ROUND((B4-A4)/1000000000,4)</f>
        <v>114.99290000000001</v>
      </c>
      <c r="L4" s="7">
        <f>ROUND((C4)/1000000000,4)</f>
        <v>112.06740000000001</v>
      </c>
      <c r="M4" s="7">
        <f t="shared" ref="M4:P8" si="0">ROUND((D4)/1000000000,4)</f>
        <v>31.867599999999999</v>
      </c>
      <c r="N4" s="7">
        <f t="shared" si="0"/>
        <v>169.7799</v>
      </c>
      <c r="O4" s="7">
        <f t="shared" si="0"/>
        <v>151.57660000000001</v>
      </c>
      <c r="P4" s="7">
        <f t="shared" si="0"/>
        <v>11.701700000000001</v>
      </c>
      <c r="Q4" s="7">
        <f>K4+L4+M4+N4+O4+P4</f>
        <v>591.98609999999996</v>
      </c>
      <c r="S4" s="25">
        <v>5226</v>
      </c>
      <c r="T4" s="7">
        <v>434</v>
      </c>
      <c r="U4" s="7">
        <v>871</v>
      </c>
      <c r="V4" s="7">
        <v>1</v>
      </c>
      <c r="W4" s="27">
        <v>11</v>
      </c>
      <c r="X4" s="26">
        <f>H4</f>
        <v>526</v>
      </c>
      <c r="Z4" s="2">
        <v>16</v>
      </c>
      <c r="AA4" s="2">
        <v>13</v>
      </c>
      <c r="AB4" s="11">
        <v>4</v>
      </c>
      <c r="AC4" s="11">
        <v>7</v>
      </c>
      <c r="AE4" s="2">
        <f>S4/U4</f>
        <v>6</v>
      </c>
      <c r="AF4" s="2">
        <f>U4/V4</f>
        <v>871</v>
      </c>
      <c r="AH4" s="2">
        <f>J4/Z4</f>
        <v>1.6875</v>
      </c>
      <c r="AI4" s="2">
        <f>J4/AA4</f>
        <v>2.0769230769230771</v>
      </c>
      <c r="AK4" s="1">
        <v>1</v>
      </c>
      <c r="AL4" s="1" t="s">
        <v>51</v>
      </c>
      <c r="AM4" s="1">
        <v>11</v>
      </c>
      <c r="AQ4" s="51" t="s">
        <v>52</v>
      </c>
      <c r="AR4" s="51" t="s">
        <v>56</v>
      </c>
      <c r="AS4" s="51" t="s">
        <v>54</v>
      </c>
      <c r="AU4" s="60" t="s">
        <v>43</v>
      </c>
      <c r="AV4" s="47" t="s">
        <v>84</v>
      </c>
      <c r="AW4" s="60" t="s">
        <v>45</v>
      </c>
    </row>
    <row r="5" spans="1:49">
      <c r="A5" s="1">
        <v>70806138790</v>
      </c>
      <c r="B5" s="1">
        <v>310874191745</v>
      </c>
      <c r="C5" s="1">
        <v>233257055371</v>
      </c>
      <c r="D5" s="1">
        <v>64251549583</v>
      </c>
      <c r="E5" s="1">
        <v>550794954511</v>
      </c>
      <c r="F5" s="1">
        <v>218249881197</v>
      </c>
      <c r="G5" s="1">
        <v>14554431699</v>
      </c>
      <c r="H5" s="1">
        <v>839</v>
      </c>
      <c r="J5" s="7">
        <v>54</v>
      </c>
      <c r="K5" s="7">
        <f t="shared" ref="K5:K8" si="1">ROUND((B5-A5)/1000000000,4)</f>
        <v>240.06809999999999</v>
      </c>
      <c r="L5" s="7">
        <f t="shared" ref="L5:L8" si="2">ROUND((C5)/1000000000,4)</f>
        <v>233.25710000000001</v>
      </c>
      <c r="M5" s="7">
        <f t="shared" si="0"/>
        <v>64.251499999999993</v>
      </c>
      <c r="N5" s="7">
        <f t="shared" si="0"/>
        <v>550.79499999999996</v>
      </c>
      <c r="O5" s="7">
        <f t="shared" si="0"/>
        <v>218.2499</v>
      </c>
      <c r="P5" s="7">
        <f t="shared" si="0"/>
        <v>14.554399999999999</v>
      </c>
      <c r="Q5" s="7">
        <f t="shared" ref="Q5:Q8" si="3">K5+L5+M5+N5+O5+P5</f>
        <v>1321.1759999999999</v>
      </c>
      <c r="S5" s="25">
        <v>10445</v>
      </c>
      <c r="T5" s="7">
        <v>865</v>
      </c>
      <c r="U5" s="7">
        <v>2199</v>
      </c>
      <c r="V5" s="7">
        <v>1</v>
      </c>
      <c r="W5" s="27">
        <v>27</v>
      </c>
      <c r="X5" s="26">
        <f t="shared" ref="X5:X8" si="4">H5</f>
        <v>839</v>
      </c>
      <c r="Z5" s="2">
        <v>19</v>
      </c>
      <c r="AA5" s="2">
        <v>13</v>
      </c>
      <c r="AB5" s="11">
        <v>4</v>
      </c>
      <c r="AC5" s="11">
        <v>10</v>
      </c>
      <c r="AE5" s="2">
        <f t="shared" ref="AE5:AE8" si="5">S5/U5</f>
        <v>4.7498863119599815</v>
      </c>
      <c r="AF5" s="2">
        <f t="shared" ref="AF5:AF8" si="6">U5/V5</f>
        <v>2199</v>
      </c>
      <c r="AH5" s="2">
        <f t="shared" ref="AH5:AH8" si="7">J5/Z5</f>
        <v>2.8421052631578947</v>
      </c>
      <c r="AI5" s="2">
        <f t="shared" ref="AI5:AI8" si="8">J5/AA5</f>
        <v>4.1538461538461542</v>
      </c>
      <c r="AK5" s="1">
        <v>2</v>
      </c>
      <c r="AL5" s="1"/>
      <c r="AM5" s="1">
        <v>27</v>
      </c>
      <c r="AQ5" s="50" t="s">
        <v>51</v>
      </c>
      <c r="AR5" s="50">
        <v>11</v>
      </c>
      <c r="AS5" s="1">
        <v>7</v>
      </c>
      <c r="AU5" s="2">
        <v>405</v>
      </c>
      <c r="AV5" s="16">
        <v>243</v>
      </c>
      <c r="AW5" s="1" t="s">
        <v>46</v>
      </c>
    </row>
    <row r="6" spans="1:49">
      <c r="A6" s="1">
        <v>106203729609</v>
      </c>
      <c r="B6" s="1">
        <v>504694629808</v>
      </c>
      <c r="C6" s="1">
        <v>356910743550</v>
      </c>
      <c r="D6" s="1">
        <v>118366484126</v>
      </c>
      <c r="E6" s="1">
        <v>1141149086178</v>
      </c>
      <c r="F6" s="1">
        <v>216728734149</v>
      </c>
      <c r="G6" s="1">
        <v>17716920270</v>
      </c>
      <c r="H6" s="1">
        <v>1327</v>
      </c>
      <c r="J6" s="7">
        <v>81</v>
      </c>
      <c r="K6" s="7">
        <f t="shared" si="1"/>
        <v>398.49090000000001</v>
      </c>
      <c r="L6" s="7">
        <f t="shared" si="2"/>
        <v>356.91070000000002</v>
      </c>
      <c r="M6" s="7">
        <f t="shared" si="0"/>
        <v>118.3665</v>
      </c>
      <c r="N6" s="7">
        <f t="shared" si="0"/>
        <v>1141.1491000000001</v>
      </c>
      <c r="O6" s="7">
        <f t="shared" si="0"/>
        <v>216.7287</v>
      </c>
      <c r="P6" s="7">
        <f t="shared" si="0"/>
        <v>17.716899999999999</v>
      </c>
      <c r="Q6" s="7">
        <f t="shared" si="3"/>
        <v>2249.3627999999999</v>
      </c>
      <c r="S6" s="25">
        <v>15677</v>
      </c>
      <c r="T6" s="7">
        <v>1305</v>
      </c>
      <c r="U6" s="7">
        <v>3034</v>
      </c>
      <c r="V6" s="7">
        <v>1</v>
      </c>
      <c r="W6" s="27">
        <v>39</v>
      </c>
      <c r="X6" s="26">
        <f t="shared" si="4"/>
        <v>1327</v>
      </c>
      <c r="Z6" s="2">
        <v>19</v>
      </c>
      <c r="AA6" s="2">
        <v>13</v>
      </c>
      <c r="AB6" s="11">
        <v>4</v>
      </c>
      <c r="AC6" s="11">
        <v>10</v>
      </c>
      <c r="AE6" s="2">
        <f t="shared" si="5"/>
        <v>5.1671061305207644</v>
      </c>
      <c r="AF6" s="2">
        <f t="shared" si="6"/>
        <v>3034</v>
      </c>
      <c r="AH6" s="2">
        <f t="shared" si="7"/>
        <v>4.2631578947368425</v>
      </c>
      <c r="AI6" s="2">
        <f t="shared" si="8"/>
        <v>6.2307692307692308</v>
      </c>
      <c r="AK6" s="1">
        <v>3</v>
      </c>
      <c r="AL6" s="1"/>
      <c r="AM6" s="1">
        <v>39</v>
      </c>
      <c r="AP6" s="14"/>
      <c r="AQ6" s="49"/>
      <c r="AR6" s="49"/>
      <c r="AS6" s="14"/>
    </row>
    <row r="7" spans="1:49">
      <c r="A7" s="1">
        <v>141606328698</v>
      </c>
      <c r="B7" s="1">
        <v>612956472579</v>
      </c>
      <c r="C7" s="1">
        <v>457889369612</v>
      </c>
      <c r="D7" s="1">
        <v>143602358314</v>
      </c>
      <c r="E7" s="1">
        <v>1783425196991</v>
      </c>
      <c r="F7" s="1">
        <v>214662325481</v>
      </c>
      <c r="G7" s="1">
        <v>19020948261</v>
      </c>
      <c r="H7" s="1">
        <v>1485</v>
      </c>
      <c r="J7" s="7">
        <v>108</v>
      </c>
      <c r="K7" s="7">
        <f t="shared" si="1"/>
        <v>471.3501</v>
      </c>
      <c r="L7" s="7">
        <f t="shared" si="2"/>
        <v>457.88940000000002</v>
      </c>
      <c r="M7" s="7">
        <f t="shared" si="0"/>
        <v>143.60239999999999</v>
      </c>
      <c r="N7" s="7">
        <f t="shared" si="0"/>
        <v>1783.4251999999999</v>
      </c>
      <c r="O7" s="7">
        <f t="shared" si="0"/>
        <v>214.66229999999999</v>
      </c>
      <c r="P7" s="7">
        <f t="shared" si="0"/>
        <v>19.020900000000001</v>
      </c>
      <c r="Q7" s="7">
        <f t="shared" si="3"/>
        <v>3089.9503</v>
      </c>
      <c r="S7" s="25">
        <v>20918</v>
      </c>
      <c r="T7" s="7">
        <v>1754</v>
      </c>
      <c r="U7" s="7">
        <v>3035</v>
      </c>
      <c r="V7" s="7">
        <v>1</v>
      </c>
      <c r="W7" s="27">
        <v>39</v>
      </c>
      <c r="X7" s="26">
        <f t="shared" si="4"/>
        <v>1485</v>
      </c>
      <c r="Z7" s="2">
        <v>19</v>
      </c>
      <c r="AA7" s="2">
        <v>13</v>
      </c>
      <c r="AB7" s="11">
        <v>4</v>
      </c>
      <c r="AC7" s="11">
        <v>10</v>
      </c>
      <c r="AE7" s="2">
        <f t="shared" si="5"/>
        <v>6.8922570016474465</v>
      </c>
      <c r="AF7" s="2">
        <f t="shared" si="6"/>
        <v>3035</v>
      </c>
      <c r="AH7" s="2">
        <f t="shared" si="7"/>
        <v>5.6842105263157894</v>
      </c>
      <c r="AI7" s="2">
        <f t="shared" si="8"/>
        <v>8.3076923076923084</v>
      </c>
      <c r="AK7" s="1">
        <v>4</v>
      </c>
      <c r="AL7" s="1"/>
      <c r="AM7" s="1">
        <v>39</v>
      </c>
      <c r="AP7" s="14"/>
      <c r="AQ7" s="51" t="s">
        <v>53</v>
      </c>
      <c r="AR7" s="51" t="s">
        <v>56</v>
      </c>
      <c r="AS7" s="51" t="s">
        <v>54</v>
      </c>
    </row>
    <row r="8" spans="1:49" ht="15.75" thickBot="1">
      <c r="A8" s="1">
        <v>177012027614</v>
      </c>
      <c r="B8" s="1">
        <v>763334955756</v>
      </c>
      <c r="C8" s="1">
        <v>569646196750</v>
      </c>
      <c r="D8" s="1">
        <v>167898794034</v>
      </c>
      <c r="E8" s="1">
        <v>2580758665518</v>
      </c>
      <c r="F8" s="1">
        <v>217189728404</v>
      </c>
      <c r="G8" s="1">
        <v>19472523452</v>
      </c>
      <c r="H8" s="1">
        <v>1860</v>
      </c>
      <c r="J8" s="7">
        <v>135</v>
      </c>
      <c r="K8" s="7">
        <f t="shared" si="1"/>
        <v>586.3229</v>
      </c>
      <c r="L8" s="7">
        <f t="shared" si="2"/>
        <v>569.64620000000002</v>
      </c>
      <c r="M8" s="7">
        <f t="shared" si="0"/>
        <v>167.89879999999999</v>
      </c>
      <c r="N8" s="7">
        <f t="shared" si="0"/>
        <v>2580.7586999999999</v>
      </c>
      <c r="O8" s="7">
        <f t="shared" si="0"/>
        <v>217.18969999999999</v>
      </c>
      <c r="P8" s="7">
        <f t="shared" si="0"/>
        <v>19.4725</v>
      </c>
      <c r="Q8" s="7">
        <f t="shared" si="3"/>
        <v>4141.2887999999994</v>
      </c>
      <c r="S8" s="40">
        <v>26141</v>
      </c>
      <c r="T8" s="41">
        <v>2185</v>
      </c>
      <c r="U8" s="41">
        <v>3032</v>
      </c>
      <c r="V8" s="41">
        <v>1</v>
      </c>
      <c r="W8" s="42">
        <v>39</v>
      </c>
      <c r="X8" s="26">
        <f t="shared" si="4"/>
        <v>1860</v>
      </c>
      <c r="Z8" s="2">
        <v>19</v>
      </c>
      <c r="AA8" s="2">
        <v>13</v>
      </c>
      <c r="AB8" s="11">
        <v>4</v>
      </c>
      <c r="AC8" s="11">
        <v>10</v>
      </c>
      <c r="AE8" s="2">
        <f t="shared" si="5"/>
        <v>8.6217018469656992</v>
      </c>
      <c r="AF8" s="2">
        <f t="shared" si="6"/>
        <v>3032</v>
      </c>
      <c r="AH8" s="2">
        <f t="shared" si="7"/>
        <v>7.1052631578947372</v>
      </c>
      <c r="AI8" s="2">
        <f t="shared" si="8"/>
        <v>10.384615384615385</v>
      </c>
      <c r="AK8" s="1">
        <v>5</v>
      </c>
      <c r="AL8" s="1"/>
      <c r="AM8" s="1">
        <v>39</v>
      </c>
      <c r="AP8" s="14"/>
      <c r="AQ8" s="48" t="s">
        <v>51</v>
      </c>
      <c r="AR8" s="48">
        <v>27</v>
      </c>
      <c r="AS8" s="1">
        <v>10</v>
      </c>
    </row>
    <row r="9" spans="1:49" ht="15.75" thickBot="1">
      <c r="J9" s="56"/>
      <c r="AK9" s="1">
        <v>6</v>
      </c>
      <c r="AL9" s="1"/>
      <c r="AM9" s="1"/>
      <c r="AP9" s="14"/>
      <c r="AQ9" s="49"/>
      <c r="AR9" s="49"/>
      <c r="AS9" s="14"/>
    </row>
    <row r="10" spans="1:49" ht="27" thickBot="1">
      <c r="J10" s="24"/>
      <c r="O10" s="82" t="s">
        <v>82</v>
      </c>
      <c r="P10" s="83"/>
      <c r="Q10" s="57">
        <f>SUM(Q4:Q8)</f>
        <v>11393.763999999999</v>
      </c>
      <c r="R10" s="58"/>
      <c r="S10" s="58" t="s">
        <v>81</v>
      </c>
      <c r="T10" s="57">
        <f>SUM(S4:W8)</f>
        <v>97281</v>
      </c>
      <c r="AA10" s="77" t="s">
        <v>39</v>
      </c>
      <c r="AB10" s="78"/>
      <c r="AC10" s="45">
        <f>AVERAGE(AC4:AC8)</f>
        <v>9.4</v>
      </c>
      <c r="AH10" s="59" t="s">
        <v>83</v>
      </c>
      <c r="AI10" s="55">
        <f>AVERAGE(AH4:AI8)</f>
        <v>5.2736082995951419</v>
      </c>
      <c r="AK10" s="1">
        <v>7</v>
      </c>
      <c r="AL10" s="1"/>
      <c r="AM10" s="1"/>
      <c r="AP10" s="14"/>
      <c r="AQ10" s="49"/>
      <c r="AR10" s="49"/>
      <c r="AS10" s="14"/>
    </row>
    <row r="11" spans="1:49">
      <c r="Q11" t="s">
        <v>85</v>
      </c>
      <c r="AK11" s="1">
        <v>8</v>
      </c>
      <c r="AL11" s="1"/>
      <c r="AM11" s="1"/>
      <c r="AP11" s="14"/>
      <c r="AQ11" s="49"/>
      <c r="AR11" s="49"/>
      <c r="AS11" s="14"/>
    </row>
    <row r="12" spans="1:49">
      <c r="AK12" s="1">
        <v>9</v>
      </c>
      <c r="AL12" s="1"/>
      <c r="AM12" s="1"/>
    </row>
    <row r="13" spans="1:49">
      <c r="AK13" s="1">
        <v>10</v>
      </c>
      <c r="AL13" s="1"/>
      <c r="AM13" s="1"/>
      <c r="AQ13" s="51" t="s">
        <v>55</v>
      </c>
      <c r="AR13" s="51" t="s">
        <v>56</v>
      </c>
      <c r="AS13" s="51" t="s">
        <v>54</v>
      </c>
    </row>
    <row r="14" spans="1:49" ht="15.75" thickBot="1">
      <c r="AQ14" s="48" t="s">
        <v>51</v>
      </c>
      <c r="AR14" s="48">
        <v>39</v>
      </c>
      <c r="AS14" s="1">
        <v>10</v>
      </c>
    </row>
    <row r="15" spans="1:49" ht="21.75" customHeight="1" thickBot="1">
      <c r="S15" s="8"/>
      <c r="T15" s="8"/>
      <c r="U15" s="8"/>
      <c r="V15" s="8"/>
      <c r="W15" s="8"/>
      <c r="X15" s="8"/>
      <c r="AJ15" s="79" t="s">
        <v>42</v>
      </c>
      <c r="AK15" s="80"/>
      <c r="AL15" s="81"/>
      <c r="AM15" s="45">
        <f>AVERAGE(AM4:AM13)</f>
        <v>31</v>
      </c>
      <c r="AP15" s="14"/>
      <c r="AQ15" s="49"/>
      <c r="AR15" s="49"/>
      <c r="AS15" s="14"/>
    </row>
    <row r="16" spans="1:49">
      <c r="R16" s="8"/>
      <c r="S16" s="8"/>
      <c r="T16" s="8"/>
      <c r="U16" s="8"/>
      <c r="V16" s="8"/>
      <c r="W16" s="8"/>
      <c r="X16" s="8"/>
      <c r="AP16" s="14"/>
      <c r="AQ16" s="49"/>
      <c r="AR16" s="49"/>
      <c r="AS16" s="14"/>
    </row>
    <row r="17" spans="10:45">
      <c r="R17" s="9"/>
      <c r="S17" s="10"/>
      <c r="T17" s="10"/>
      <c r="U17" s="10"/>
      <c r="V17" s="10"/>
      <c r="W17" s="10"/>
      <c r="X17" s="10"/>
      <c r="AP17" s="14"/>
      <c r="AQ17" s="51" t="s">
        <v>75</v>
      </c>
      <c r="AR17" s="51" t="s">
        <v>56</v>
      </c>
      <c r="AS17" s="51" t="s">
        <v>54</v>
      </c>
    </row>
    <row r="18" spans="10:45">
      <c r="S18" s="8"/>
      <c r="T18" s="8"/>
      <c r="U18" s="8"/>
      <c r="V18" s="8"/>
      <c r="W18" s="8"/>
      <c r="X18" s="8"/>
      <c r="AP18" s="14"/>
      <c r="AQ18" s="48" t="s">
        <v>51</v>
      </c>
      <c r="AR18" s="48">
        <v>39</v>
      </c>
      <c r="AS18" s="1">
        <v>10</v>
      </c>
    </row>
    <row r="19" spans="10:45">
      <c r="R19" s="8"/>
      <c r="S19" s="8"/>
      <c r="T19" s="8"/>
      <c r="U19" s="8"/>
      <c r="V19" s="8"/>
      <c r="W19" s="8"/>
      <c r="X19" s="8"/>
      <c r="AP19" s="14"/>
      <c r="AQ19" s="49"/>
      <c r="AR19" s="49"/>
      <c r="AS19" s="14"/>
    </row>
    <row r="20" spans="10:45">
      <c r="R20" s="9"/>
      <c r="S20" s="10"/>
      <c r="T20" s="10"/>
      <c r="U20" s="10"/>
      <c r="V20" s="10"/>
      <c r="W20" s="10"/>
      <c r="X20" s="10"/>
      <c r="AP20" s="14"/>
      <c r="AQ20" s="49"/>
      <c r="AR20" s="49"/>
      <c r="AS20" s="14"/>
    </row>
    <row r="21" spans="10:45">
      <c r="AP21" s="14"/>
      <c r="AQ21" s="51" t="s">
        <v>57</v>
      </c>
      <c r="AR21" s="51" t="s">
        <v>56</v>
      </c>
      <c r="AS21" s="51" t="s">
        <v>54</v>
      </c>
    </row>
    <row r="22" spans="10:45">
      <c r="AP22" s="14"/>
      <c r="AQ22" s="48" t="s">
        <v>51</v>
      </c>
      <c r="AR22" s="48">
        <v>39</v>
      </c>
      <c r="AS22" s="1">
        <v>10</v>
      </c>
    </row>
    <row r="23" spans="10:45">
      <c r="AP23" s="14"/>
      <c r="AQ23" s="14"/>
      <c r="AR23" s="14"/>
      <c r="AS23" s="14"/>
    </row>
    <row r="26" spans="10:45">
      <c r="J26" s="8"/>
      <c r="K26" s="8"/>
      <c r="L26" s="8"/>
      <c r="M26" s="8"/>
      <c r="N26" s="8"/>
      <c r="O26" s="8"/>
    </row>
    <row r="27" spans="10:45">
      <c r="J27" s="9"/>
      <c r="K27" s="10"/>
      <c r="L27" s="10"/>
      <c r="M27" s="10"/>
      <c r="N27" s="10"/>
      <c r="O27" s="10"/>
    </row>
  </sheetData>
  <mergeCells count="11">
    <mergeCell ref="AA10:AB10"/>
    <mergeCell ref="AJ15:AL15"/>
    <mergeCell ref="J1:Q1"/>
    <mergeCell ref="S1:W2"/>
    <mergeCell ref="Z1:AC2"/>
    <mergeCell ref="AE1:AF1"/>
    <mergeCell ref="AH1:AI1"/>
    <mergeCell ref="AK1:AM1"/>
    <mergeCell ref="K2:L2"/>
    <mergeCell ref="M2:P2"/>
    <mergeCell ref="O10:P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2"/>
  <sheetViews>
    <sheetView tabSelected="1" topLeftCell="A4" workbookViewId="0">
      <selection activeCell="C19" sqref="C19"/>
    </sheetView>
  </sheetViews>
  <sheetFormatPr defaultRowHeight="15"/>
  <cols>
    <col min="2" max="2" width="54.140625" customWidth="1"/>
    <col min="3" max="4" width="14.28515625" customWidth="1"/>
    <col min="5" max="5" width="19" customWidth="1"/>
    <col min="6" max="6" width="16.140625" customWidth="1"/>
    <col min="7" max="7" width="10.5703125" customWidth="1"/>
  </cols>
  <sheetData>
    <row r="1" spans="1:8" ht="21.95" customHeight="1" thickBot="1">
      <c r="A1" s="14"/>
      <c r="B1" s="20" t="s">
        <v>12</v>
      </c>
      <c r="C1" s="84">
        <v>14</v>
      </c>
      <c r="D1" s="85"/>
      <c r="E1" s="14"/>
      <c r="F1" s="14"/>
      <c r="G1" s="14"/>
      <c r="H1" s="14"/>
    </row>
    <row r="2" spans="1:8" ht="21.95" customHeight="1" thickTop="1" thickBot="1">
      <c r="A2" s="14"/>
      <c r="B2" s="20" t="s">
        <v>11</v>
      </c>
      <c r="C2" s="84">
        <v>243</v>
      </c>
      <c r="D2" s="85"/>
      <c r="E2" s="14"/>
      <c r="F2" s="14"/>
      <c r="G2" s="14"/>
      <c r="H2" s="14"/>
    </row>
    <row r="3" spans="1:8" ht="21.95" customHeight="1" thickTop="1" thickBot="1">
      <c r="A3" s="14"/>
      <c r="B3" s="20" t="s">
        <v>73</v>
      </c>
      <c r="C3" s="84">
        <v>34710</v>
      </c>
      <c r="D3" s="85"/>
      <c r="E3" s="14"/>
      <c r="F3" s="14"/>
      <c r="G3" s="14"/>
      <c r="H3" s="14"/>
    </row>
    <row r="4" spans="1:8" ht="21.95" customHeight="1" thickTop="1" thickBot="1">
      <c r="A4" s="14"/>
      <c r="B4" s="20" t="s">
        <v>74</v>
      </c>
      <c r="C4" s="84">
        <v>9284</v>
      </c>
      <c r="D4" s="85"/>
      <c r="E4" s="14"/>
      <c r="F4" s="14"/>
      <c r="G4" s="14"/>
      <c r="H4" s="14"/>
    </row>
    <row r="5" spans="1:8" ht="21.95" customHeight="1" thickTop="1" thickBot="1">
      <c r="A5" s="14"/>
      <c r="B5" s="20"/>
      <c r="C5" s="52"/>
      <c r="D5" s="52"/>
      <c r="E5" s="14"/>
      <c r="F5" s="14"/>
      <c r="G5" s="14"/>
      <c r="H5" s="14"/>
    </row>
    <row r="6" spans="1:8" ht="15.75" thickTop="1">
      <c r="B6" s="92" t="s">
        <v>13</v>
      </c>
      <c r="C6" s="92"/>
    </row>
    <row r="7" spans="1:8" ht="108" customHeight="1">
      <c r="B7" s="86" t="s">
        <v>9</v>
      </c>
      <c r="C7" s="87"/>
      <c r="D7" s="87"/>
      <c r="E7" s="87"/>
      <c r="F7" s="87"/>
      <c r="G7" s="87"/>
    </row>
    <row r="8" spans="1:8" ht="15.75" thickBot="1">
      <c r="B8" s="14"/>
      <c r="C8" s="12"/>
      <c r="D8" s="13"/>
      <c r="E8" s="12"/>
      <c r="F8" s="12"/>
      <c r="G8" s="12"/>
    </row>
    <row r="9" spans="1:8" ht="20.25" customHeight="1" thickBot="1">
      <c r="B9" s="14"/>
      <c r="C9" s="88" t="s">
        <v>18</v>
      </c>
      <c r="D9" s="89"/>
      <c r="E9" s="90"/>
      <c r="F9" s="91"/>
      <c r="G9" s="15"/>
    </row>
    <row r="10" spans="1:8" ht="35.25" customHeight="1">
      <c r="B10" s="21" t="s">
        <v>10</v>
      </c>
      <c r="C10" s="23" t="s">
        <v>14</v>
      </c>
      <c r="D10" s="17" t="s">
        <v>8</v>
      </c>
      <c r="E10" s="18" t="s">
        <v>15</v>
      </c>
      <c r="F10" s="19" t="s">
        <v>7</v>
      </c>
      <c r="G10" s="29" t="s">
        <v>19</v>
      </c>
    </row>
    <row r="11" spans="1:8" ht="30">
      <c r="A11" s="16">
        <v>1</v>
      </c>
      <c r="B11" s="22" t="s">
        <v>16</v>
      </c>
      <c r="C11" s="25">
        <v>20150</v>
      </c>
      <c r="D11" s="26" t="s">
        <v>61</v>
      </c>
      <c r="E11" s="26" t="s">
        <v>66</v>
      </c>
      <c r="F11" s="27">
        <v>0</v>
      </c>
      <c r="G11" s="28">
        <v>0</v>
      </c>
    </row>
    <row r="12" spans="1:8">
      <c r="A12" s="16">
        <v>2</v>
      </c>
      <c r="B12" s="22" t="s">
        <v>58</v>
      </c>
      <c r="C12" s="25">
        <v>11106</v>
      </c>
      <c r="D12" s="26" t="s">
        <v>62</v>
      </c>
      <c r="E12" s="26" t="s">
        <v>68</v>
      </c>
      <c r="F12" s="27">
        <v>0</v>
      </c>
      <c r="G12" s="28"/>
    </row>
    <row r="13" spans="1:8" ht="30">
      <c r="A13" s="16">
        <v>3</v>
      </c>
      <c r="B13" s="22" t="s">
        <v>17</v>
      </c>
      <c r="C13" s="25">
        <v>494971</v>
      </c>
      <c r="D13" s="26" t="s">
        <v>63</v>
      </c>
      <c r="E13" s="26" t="s">
        <v>69</v>
      </c>
      <c r="F13" s="27" t="s">
        <v>71</v>
      </c>
      <c r="G13" s="28">
        <v>1</v>
      </c>
    </row>
    <row r="14" spans="1:8" ht="30">
      <c r="A14" s="16">
        <v>4</v>
      </c>
      <c r="B14" s="22" t="s">
        <v>59</v>
      </c>
      <c r="C14" s="25">
        <v>2215</v>
      </c>
      <c r="D14" s="26" t="s">
        <v>64</v>
      </c>
      <c r="E14" s="26" t="s">
        <v>67</v>
      </c>
      <c r="F14" s="27">
        <v>0</v>
      </c>
      <c r="G14" s="28">
        <v>0</v>
      </c>
    </row>
    <row r="15" spans="1:8" ht="15.75" thickBot="1">
      <c r="A15" s="16">
        <v>5</v>
      </c>
      <c r="B15" s="53" t="s">
        <v>60</v>
      </c>
      <c r="C15" s="40">
        <v>651671</v>
      </c>
      <c r="D15" s="54" t="s">
        <v>65</v>
      </c>
      <c r="E15" s="54" t="s">
        <v>70</v>
      </c>
      <c r="F15" s="42" t="s">
        <v>72</v>
      </c>
      <c r="G15" s="28">
        <v>1</v>
      </c>
    </row>
    <row r="16" spans="1:8">
      <c r="B16" s="10"/>
      <c r="C16" s="10"/>
      <c r="D16" s="10"/>
    </row>
    <row r="17" spans="2:4">
      <c r="B17" s="10"/>
      <c r="C17" s="10"/>
      <c r="D17" s="10"/>
    </row>
    <row r="18" spans="2:4">
      <c r="B18" s="10"/>
      <c r="C18" s="10"/>
      <c r="D18" s="10"/>
    </row>
    <row r="19" spans="2:4">
      <c r="B19" s="10"/>
      <c r="C19" s="10"/>
      <c r="D19" s="10"/>
    </row>
    <row r="20" spans="2:4">
      <c r="C20" s="10"/>
    </row>
    <row r="21" spans="2:4">
      <c r="C21" s="10"/>
    </row>
    <row r="22" spans="2:4">
      <c r="C22" s="10"/>
    </row>
  </sheetData>
  <mergeCells count="7">
    <mergeCell ref="C3:D3"/>
    <mergeCell ref="C2:D2"/>
    <mergeCell ref="C1:D1"/>
    <mergeCell ref="B7:G7"/>
    <mergeCell ref="C9:F9"/>
    <mergeCell ref="C4:D4"/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JHotDraw</vt:lpstr>
      <vt:lpstr>JHotDraw(breakdown)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2015-05-22T16:01:37Z</dcterms:modified>
</cp:coreProperties>
</file>