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835"/>
  </bookViews>
  <sheets>
    <sheet name="Rental Car" sheetId="25" r:id="rId1"/>
  </sheets>
  <calcPr calcId="125725"/>
</workbook>
</file>

<file path=xl/calcChain.xml><?xml version="1.0" encoding="utf-8"?>
<calcChain xmlns="http://schemas.openxmlformats.org/spreadsheetml/2006/main">
  <c r="T10" i="25"/>
  <c r="AH7"/>
  <c r="AI7"/>
  <c r="AE7"/>
  <c r="AF7"/>
  <c r="X7"/>
  <c r="X8"/>
  <c r="L7"/>
  <c r="K7"/>
  <c r="M7"/>
  <c r="N7"/>
  <c r="O7"/>
  <c r="P7"/>
  <c r="K8"/>
  <c r="L8"/>
  <c r="M8"/>
  <c r="N8"/>
  <c r="O8"/>
  <c r="P8"/>
  <c r="AI6"/>
  <c r="AH6"/>
  <c r="AF6"/>
  <c r="AE6"/>
  <c r="X6"/>
  <c r="P6"/>
  <c r="O6"/>
  <c r="N6"/>
  <c r="M6"/>
  <c r="L6"/>
  <c r="K6"/>
  <c r="K5"/>
  <c r="K4"/>
  <c r="X5"/>
  <c r="X4"/>
  <c r="L4"/>
  <c r="AM15"/>
  <c r="AC10"/>
  <c r="AI8"/>
  <c r="AH8"/>
  <c r="AF8"/>
  <c r="AE8"/>
  <c r="AI5"/>
  <c r="AH5"/>
  <c r="AF5"/>
  <c r="AE5"/>
  <c r="P5"/>
  <c r="O5"/>
  <c r="N5"/>
  <c r="M5"/>
  <c r="L5"/>
  <c r="AI4"/>
  <c r="AH4"/>
  <c r="AF4"/>
  <c r="AE4"/>
  <c r="P4"/>
  <c r="O4"/>
  <c r="N4"/>
  <c r="M4"/>
  <c r="AI10" l="1"/>
  <c r="Q8"/>
  <c r="Q7"/>
  <c r="Q6"/>
  <c r="Q5"/>
  <c r="Q4"/>
  <c r="Q10" l="1"/>
</calcChain>
</file>

<file path=xl/sharedStrings.xml><?xml version="1.0" encoding="utf-8"?>
<sst xmlns="http://schemas.openxmlformats.org/spreadsheetml/2006/main" count="75" uniqueCount="57">
  <si>
    <t>instance extraction</t>
  </si>
  <si>
    <t>min</t>
  </si>
  <si>
    <t>max</t>
  </si>
  <si>
    <t>mo</t>
  </si>
  <si>
    <t>att</t>
  </si>
  <si>
    <t>cons time</t>
  </si>
  <si>
    <t>ins</t>
  </si>
  <si>
    <t>generalisation</t>
  </si>
  <si>
    <t>MO rules</t>
  </si>
  <si>
    <t>instances NO</t>
  </si>
  <si>
    <t>Execution time</t>
  </si>
  <si>
    <t xml:space="preserve"> size (total number of elements)</t>
  </si>
  <si>
    <t>max rules</t>
  </si>
  <si>
    <t xml:space="preserve">number of rules </t>
  </si>
  <si>
    <t>max rules with MO</t>
  </si>
  <si>
    <t>Full spec after extracting rules with mo (total number of max rules that don't have any MO + rule with MO) all max rules that generate the same MO rule e.g. MO1, are replaced by MO1</t>
  </si>
  <si>
    <t>max ratio</t>
  </si>
  <si>
    <t>max with MO ratio</t>
  </si>
  <si>
    <t>total elements in ins/ elements in max</t>
  </si>
  <si>
    <t>constraints</t>
  </si>
  <si>
    <t>attSize</t>
  </si>
  <si>
    <t>Abstraction ratio based on number of elements</t>
  </si>
  <si>
    <t>total number of ins rules/ max rules</t>
  </si>
  <si>
    <t>total number of ins rules/ max rules with MO</t>
  </si>
  <si>
    <t xml:space="preserve">number of </t>
  </si>
  <si>
    <t>Abstraction ratio based on number of rules</t>
  </si>
  <si>
    <t>Total</t>
  </si>
  <si>
    <t>support (r):
max rules used to generate rule with MO</t>
  </si>
  <si>
    <t>support(r) over all MO rules r =&gt; avg-support</t>
  </si>
  <si>
    <t>MO o element type</t>
  </si>
  <si>
    <t>total of number of occurance in all max rules that MO rule extracted from</t>
  </si>
  <si>
    <t>support(o) over all MOs o =&gt; avg-support(o)</t>
  </si>
  <si>
    <t>test cases</t>
  </si>
  <si>
    <t>confidence of MO rules based on support(o)</t>
  </si>
  <si>
    <t>covered instructions</t>
  </si>
  <si>
    <t>concrete  elements replaced by MO</t>
  </si>
  <si>
    <t>tracing time</t>
  </si>
  <si>
    <t>exp1</t>
  </si>
  <si>
    <t>exp2</t>
  </si>
  <si>
    <t>number of max rules</t>
  </si>
  <si>
    <t>exp3</t>
  </si>
  <si>
    <t>occurrence</t>
  </si>
  <si>
    <t>exp5</t>
  </si>
  <si>
    <t>exp4</t>
  </si>
  <si>
    <t>Constraints</t>
  </si>
  <si>
    <t>Min rules</t>
  </si>
  <si>
    <t>Max rules</t>
  </si>
  <si>
    <t>Tracing</t>
  </si>
  <si>
    <t>Rule construction</t>
  </si>
  <si>
    <t>total elements in max/ elements in max with MO ( as explained in AA3)</t>
  </si>
  <si>
    <t>Reservation</t>
  </si>
  <si>
    <t>total size</t>
  </si>
  <si>
    <t>total time</t>
  </si>
  <si>
    <t>avg for both=</t>
  </si>
  <si>
    <t>498 / 638</t>
  </si>
  <si>
    <t>classes</t>
  </si>
  <si>
    <t>25.75 minutes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</si>
</sst>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7EFCF"/>
        <bgColor indexed="64"/>
      </patternFill>
    </fill>
    <fill>
      <patternFill patternType="solid">
        <fgColor rgb="FFA8E6B4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8" fillId="5" borderId="11" applyNumberFormat="0" applyAlignment="0" applyProtection="0"/>
  </cellStyleXfs>
  <cellXfs count="67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4" fillId="4" borderId="2" xfId="3" applyFont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" borderId="2" xfId="1" applyFont="1" applyBorder="1" applyAlignment="1">
      <alignment horizontal="center"/>
    </xf>
    <xf numFmtId="0" fontId="9" fillId="8" borderId="2" xfId="1" applyFont="1" applyFill="1" applyBorder="1" applyAlignment="1">
      <alignment horizontal="left" wrapText="1"/>
    </xf>
    <xf numFmtId="0" fontId="9" fillId="7" borderId="2" xfId="1" applyFont="1" applyFill="1" applyBorder="1" applyAlignment="1">
      <alignment horizontal="center" wrapText="1"/>
    </xf>
    <xf numFmtId="0" fontId="5" fillId="2" borderId="2" xfId="1" applyFont="1" applyBorder="1" applyAlignment="1">
      <alignment horizontal="center" wrapText="1"/>
    </xf>
    <xf numFmtId="0" fontId="11" fillId="0" borderId="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9" fillId="2" borderId="16" xfId="1" applyFont="1" applyBorder="1" applyAlignment="1">
      <alignment horizontal="center" wrapText="1"/>
    </xf>
    <xf numFmtId="0" fontId="9" fillId="2" borderId="14" xfId="1" applyFont="1" applyBorder="1" applyAlignment="1">
      <alignment horizontal="center"/>
    </xf>
    <xf numFmtId="0" fontId="9" fillId="2" borderId="15" xfId="1" applyFont="1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0" fillId="0" borderId="2" xfId="0" applyFill="1" applyBorder="1"/>
    <xf numFmtId="0" fontId="14" fillId="5" borderId="17" xfId="4" applyFont="1" applyBorder="1" applyAlignment="1">
      <alignment horizontal="center"/>
    </xf>
    <xf numFmtId="0" fontId="12" fillId="2" borderId="2" xfId="1" applyFont="1" applyBorder="1" applyAlignment="1">
      <alignment horizont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4" borderId="2" xfId="3" applyBorder="1"/>
    <xf numFmtId="0" fontId="8" fillId="5" borderId="11" xfId="4" applyAlignment="1">
      <alignment horizontal="center"/>
    </xf>
    <xf numFmtId="0" fontId="0" fillId="0" borderId="31" xfId="0" applyFill="1" applyBorder="1" applyAlignment="1">
      <alignment horizontal="center" vertical="center"/>
    </xf>
    <xf numFmtId="0" fontId="15" fillId="5" borderId="11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6" borderId="8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3" borderId="6" xfId="2" applyFont="1" applyBorder="1" applyAlignment="1">
      <alignment horizontal="center"/>
    </xf>
    <xf numFmtId="0" fontId="13" fillId="3" borderId="4" xfId="2" applyFont="1" applyBorder="1" applyAlignment="1">
      <alignment horizontal="center"/>
    </xf>
    <xf numFmtId="0" fontId="11" fillId="3" borderId="6" xfId="2" applyFont="1" applyBorder="1" applyAlignment="1">
      <alignment horizontal="center"/>
    </xf>
    <xf numFmtId="0" fontId="11" fillId="3" borderId="7" xfId="2" applyFont="1" applyBorder="1" applyAlignment="1">
      <alignment horizontal="center"/>
    </xf>
    <xf numFmtId="0" fontId="11" fillId="3" borderId="4" xfId="2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3" borderId="13" xfId="2" applyFont="1" applyBorder="1" applyAlignment="1">
      <alignment horizontal="center"/>
    </xf>
    <xf numFmtId="0" fontId="10" fillId="3" borderId="25" xfId="2" applyFont="1" applyBorder="1" applyAlignment="1">
      <alignment horizontal="center"/>
    </xf>
    <xf numFmtId="0" fontId="10" fillId="3" borderId="16" xfId="2" applyFont="1" applyBorder="1" applyAlignment="1">
      <alignment horizontal="center"/>
    </xf>
    <xf numFmtId="0" fontId="11" fillId="3" borderId="12" xfId="2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0" xfId="0" applyBorder="1"/>
    <xf numFmtId="0" fontId="0" fillId="0" borderId="21" xfId="0" applyBorder="1"/>
    <xf numFmtId="0" fontId="0" fillId="0" borderId="29" xfId="0" applyBorder="1"/>
    <xf numFmtId="0" fontId="11" fillId="3" borderId="26" xfId="2" applyFont="1" applyBorder="1" applyAlignment="1">
      <alignment horizontal="center"/>
    </xf>
    <xf numFmtId="0" fontId="11" fillId="3" borderId="0" xfId="2" applyFont="1" applyBorder="1" applyAlignment="1">
      <alignment horizontal="center"/>
    </xf>
    <xf numFmtId="0" fontId="11" fillId="3" borderId="22" xfId="2" applyFont="1" applyBorder="1" applyAlignment="1">
      <alignment horizontal="center"/>
    </xf>
    <xf numFmtId="0" fontId="11" fillId="3" borderId="23" xfId="2" applyFont="1" applyBorder="1" applyAlignment="1">
      <alignment horizontal="center"/>
    </xf>
    <xf numFmtId="0" fontId="11" fillId="3" borderId="30" xfId="2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5">
    <cellStyle name="Normal" xfId="0" builtinId="0"/>
    <cellStyle name="إخراج" xfId="4" builtinId="21"/>
    <cellStyle name="إدخال" xfId="3" builtinId="20"/>
    <cellStyle name="جيد" xfId="1" builtinId="26"/>
    <cellStyle name="سيئ" xfId="2" builtinId="27"/>
  </cellStyles>
  <dxfs count="0"/>
  <tableStyles count="0" defaultTableStyle="TableStyleMedium9" defaultPivotStyle="PivotStyleLight16"/>
  <colors>
    <mruColors>
      <color rgb="FF860000"/>
      <color rgb="FFA8E6B4"/>
      <color rgb="FFC7EFCF"/>
      <color rgb="FFEAEAEA"/>
      <color rgb="FF10253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lineChart>
        <c:grouping val="standard"/>
        <c:ser>
          <c:idx val="0"/>
          <c:order val="0"/>
          <c:tx>
            <c:strRef>
              <c:f>'Rental Car'!$K$3</c:f>
              <c:strCache>
                <c:ptCount val="1"/>
                <c:pt idx="0">
                  <c:v>Tracing</c:v>
                </c:pt>
              </c:strCache>
            </c:strRef>
          </c:tx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Car'!$K$4:$K$8</c:f>
              <c:numCache>
                <c:formatCode>General</c:formatCode>
                <c:ptCount val="5"/>
                <c:pt idx="0">
                  <c:v>17.399100000000001</c:v>
                </c:pt>
                <c:pt idx="1">
                  <c:v>37.1357</c:v>
                </c:pt>
                <c:pt idx="2">
                  <c:v>60.544499999999999</c:v>
                </c:pt>
                <c:pt idx="3">
                  <c:v>84.608500000000006</c:v>
                </c:pt>
                <c:pt idx="4">
                  <c:v>112.9838</c:v>
                </c:pt>
              </c:numCache>
            </c:numRef>
          </c:val>
        </c:ser>
        <c:ser>
          <c:idx val="1"/>
          <c:order val="1"/>
          <c:tx>
            <c:strRef>
              <c:f>'Rental Car'!$L$3</c:f>
              <c:strCache>
                <c:ptCount val="1"/>
                <c:pt idx="0">
                  <c:v>Rule construction</c:v>
                </c:pt>
              </c:strCache>
            </c:strRef>
          </c:tx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Car'!$L$4:$L$8</c:f>
              <c:numCache>
                <c:formatCode>General</c:formatCode>
                <c:ptCount val="5"/>
                <c:pt idx="0">
                  <c:v>16.088899999999999</c:v>
                </c:pt>
                <c:pt idx="1">
                  <c:v>35.462800000000001</c:v>
                </c:pt>
                <c:pt idx="2">
                  <c:v>58.2639</c:v>
                </c:pt>
                <c:pt idx="3">
                  <c:v>81.570599999999999</c:v>
                </c:pt>
                <c:pt idx="4">
                  <c:v>109.4584</c:v>
                </c:pt>
              </c:numCache>
            </c:numRef>
          </c:val>
        </c:ser>
        <c:ser>
          <c:idx val="2"/>
          <c:order val="2"/>
          <c:tx>
            <c:strRef>
              <c:f>'Rental Car'!$M$3</c:f>
              <c:strCache>
                <c:ptCount val="1"/>
                <c:pt idx="0">
                  <c:v>Min rules</c:v>
                </c:pt>
              </c:strCache>
            </c:strRef>
          </c:tx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Car'!$M$4:$M$8</c:f>
              <c:numCache>
                <c:formatCode>General</c:formatCode>
                <c:ptCount val="5"/>
                <c:pt idx="0">
                  <c:v>11.636100000000001</c:v>
                </c:pt>
                <c:pt idx="1">
                  <c:v>24.257100000000001</c:v>
                </c:pt>
                <c:pt idx="2">
                  <c:v>39.425199999999997</c:v>
                </c:pt>
                <c:pt idx="3">
                  <c:v>45.975700000000003</c:v>
                </c:pt>
                <c:pt idx="4">
                  <c:v>60.543100000000003</c:v>
                </c:pt>
              </c:numCache>
            </c:numRef>
          </c:val>
        </c:ser>
        <c:ser>
          <c:idx val="3"/>
          <c:order val="3"/>
          <c:tx>
            <c:strRef>
              <c:f>'Rental Car'!$N$3</c:f>
              <c:strCache>
                <c:ptCount val="1"/>
                <c:pt idx="0">
                  <c:v>Max rules</c:v>
                </c:pt>
              </c:strCache>
            </c:strRef>
          </c:tx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Car'!$N$4:$N$8</c:f>
              <c:numCache>
                <c:formatCode>General</c:formatCode>
                <c:ptCount val="5"/>
                <c:pt idx="0">
                  <c:v>23.374199999999998</c:v>
                </c:pt>
                <c:pt idx="1">
                  <c:v>65.699600000000004</c:v>
                </c:pt>
                <c:pt idx="2">
                  <c:v>104.61</c:v>
                </c:pt>
                <c:pt idx="3">
                  <c:v>129.02780000000001</c:v>
                </c:pt>
                <c:pt idx="4">
                  <c:v>171.01140000000001</c:v>
                </c:pt>
              </c:numCache>
            </c:numRef>
          </c:val>
        </c:ser>
        <c:ser>
          <c:idx val="4"/>
          <c:order val="4"/>
          <c:tx>
            <c:strRef>
              <c:f>'Rental Car'!$O$3</c:f>
              <c:strCache>
                <c:ptCount val="1"/>
                <c:pt idx="0">
                  <c:v>MO rules</c:v>
                </c:pt>
              </c:strCache>
            </c:strRef>
          </c:tx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Car'!$O$4:$O$8</c:f>
              <c:numCache>
                <c:formatCode>General</c:formatCode>
                <c:ptCount val="5"/>
                <c:pt idx="0">
                  <c:v>11.2272</c:v>
                </c:pt>
                <c:pt idx="1">
                  <c:v>22.847100000000001</c:v>
                </c:pt>
                <c:pt idx="2">
                  <c:v>34.7149</c:v>
                </c:pt>
                <c:pt idx="3">
                  <c:v>49.402200000000001</c:v>
                </c:pt>
                <c:pt idx="4">
                  <c:v>64.836299999999994</c:v>
                </c:pt>
              </c:numCache>
            </c:numRef>
          </c:val>
        </c:ser>
        <c:ser>
          <c:idx val="5"/>
          <c:order val="5"/>
          <c:tx>
            <c:strRef>
              <c:f>'Rental Car'!$P$3</c:f>
              <c:strCache>
                <c:ptCount val="1"/>
                <c:pt idx="0">
                  <c:v>Constraints</c:v>
                </c:pt>
              </c:strCache>
            </c:strRef>
          </c:tx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Car'!$P$4:$P$8</c:f>
              <c:numCache>
                <c:formatCode>General</c:formatCode>
                <c:ptCount val="5"/>
                <c:pt idx="0">
                  <c:v>12.3698</c:v>
                </c:pt>
                <c:pt idx="1">
                  <c:v>13.5608</c:v>
                </c:pt>
                <c:pt idx="2">
                  <c:v>14.883100000000001</c:v>
                </c:pt>
                <c:pt idx="3">
                  <c:v>15.8246</c:v>
                </c:pt>
                <c:pt idx="4">
                  <c:v>16.648399999999999</c:v>
                </c:pt>
              </c:numCache>
            </c:numRef>
          </c:val>
        </c:ser>
        <c:ser>
          <c:idx val="6"/>
          <c:order val="6"/>
          <c:tx>
            <c:strRef>
              <c:f>'Rental Car'!$Q$3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prstDash val="sysDot"/>
            </a:ln>
          </c:spPr>
          <c:dLbls>
            <c:txPr>
              <a:bodyPr/>
              <a:lstStyle/>
              <a:p>
                <a:pPr>
                  <a:defRPr sz="1600" b="0"/>
                </a:pPr>
                <a:endParaRPr lang="en-US"/>
              </a:p>
            </c:txPr>
            <c:showVal val="1"/>
          </c:dLbls>
          <c:val>
            <c:numRef>
              <c:f>'Rental Car'!$Q$4:$Q$8</c:f>
              <c:numCache>
                <c:formatCode>General</c:formatCode>
                <c:ptCount val="5"/>
                <c:pt idx="0">
                  <c:v>92.095299999999995</c:v>
                </c:pt>
                <c:pt idx="1">
                  <c:v>198.96310000000003</c:v>
                </c:pt>
                <c:pt idx="2">
                  <c:v>312.44159999999999</c:v>
                </c:pt>
                <c:pt idx="3">
                  <c:v>406.40940000000001</c:v>
                </c:pt>
                <c:pt idx="4">
                  <c:v>535.48140000000012</c:v>
                </c:pt>
              </c:numCache>
            </c:numRef>
          </c:val>
        </c:ser>
        <c:marker val="1"/>
        <c:axId val="108732416"/>
        <c:axId val="108733952"/>
      </c:lineChart>
      <c:catAx>
        <c:axId val="1087324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08733952"/>
        <c:crosses val="autoZero"/>
        <c:auto val="1"/>
        <c:lblAlgn val="ctr"/>
        <c:lblOffset val="100"/>
      </c:catAx>
      <c:valAx>
        <c:axId val="1087339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087324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lineChart>
        <c:grouping val="standard"/>
        <c:ser>
          <c:idx val="1"/>
          <c:order val="0"/>
          <c:tx>
            <c:strRef>
              <c:f>'Rental Car'!$AE$2</c:f>
              <c:strCache>
                <c:ptCount val="1"/>
                <c:pt idx="0">
                  <c:v>max ratio</c:v>
                </c:pt>
              </c:strCache>
            </c:strRef>
          </c:tx>
          <c:spPr>
            <a:ln w="190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Car'!$AE$4:$AE$8</c:f>
              <c:numCache>
                <c:formatCode>General</c:formatCode>
                <c:ptCount val="5"/>
                <c:pt idx="0">
                  <c:v>9.9152542372881349</c:v>
                </c:pt>
                <c:pt idx="1">
                  <c:v>22.067796610169491</c:v>
                </c:pt>
                <c:pt idx="2">
                  <c:v>37.150442477876105</c:v>
                </c:pt>
                <c:pt idx="3">
                  <c:v>51.716814159292035</c:v>
                </c:pt>
                <c:pt idx="4">
                  <c:v>65.327586206896555</c:v>
                </c:pt>
              </c:numCache>
            </c:numRef>
          </c:val>
        </c:ser>
        <c:ser>
          <c:idx val="2"/>
          <c:order val="1"/>
          <c:tx>
            <c:strRef>
              <c:f>'Rental Car'!$AF$2</c:f>
              <c:strCache>
                <c:ptCount val="1"/>
                <c:pt idx="0">
                  <c:v>max with MO ratio</c:v>
                </c:pt>
              </c:strCache>
            </c:strRef>
          </c:tx>
          <c:spPr>
            <a:ln w="50800" cmpd="thickThin">
              <a:prstDash val="sysDot"/>
            </a:ln>
          </c:spPr>
          <c:marker>
            <c:symbol val="none"/>
          </c:marker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Car'!$AF$4:$AF$8</c:f>
              <c:numCache>
                <c:formatCode>General</c:formatCode>
                <c:ptCount val="5"/>
                <c:pt idx="0">
                  <c:v>11.8</c:v>
                </c:pt>
                <c:pt idx="1">
                  <c:v>6.5555555555555554</c:v>
                </c:pt>
                <c:pt idx="2">
                  <c:v>4.3461538461538458</c:v>
                </c:pt>
                <c:pt idx="3">
                  <c:v>3.3235294117647061</c:v>
                </c:pt>
                <c:pt idx="4">
                  <c:v>2.7619047619047619</c:v>
                </c:pt>
              </c:numCache>
            </c:numRef>
          </c:val>
        </c:ser>
        <c:ser>
          <c:idx val="0"/>
          <c:order val="2"/>
          <c:tx>
            <c:strRef>
              <c:f>'Rental Car'!$X$3</c:f>
              <c:strCache>
                <c:ptCount val="1"/>
                <c:pt idx="0">
                  <c:v>constraints</c:v>
                </c:pt>
              </c:strCache>
            </c:strRef>
          </c:tx>
          <c:spPr>
            <a:ln w="57150" cmpd="dbl"/>
          </c:spPr>
          <c:marker>
            <c:symbol val="none"/>
          </c:marker>
          <c:val>
            <c:numRef>
              <c:f>'Rental Car'!$X$4:$X$8</c:f>
              <c:numCache>
                <c:formatCode>General</c:formatCode>
                <c:ptCount val="5"/>
                <c:pt idx="0">
                  <c:v>122</c:v>
                </c:pt>
                <c:pt idx="1">
                  <c:v>117</c:v>
                </c:pt>
                <c:pt idx="2">
                  <c:v>114</c:v>
                </c:pt>
                <c:pt idx="3">
                  <c:v>115</c:v>
                </c:pt>
                <c:pt idx="4">
                  <c:v>114</c:v>
                </c:pt>
              </c:numCache>
            </c:numRef>
          </c:val>
        </c:ser>
        <c:marker val="1"/>
        <c:axId val="109054208"/>
        <c:axId val="109060480"/>
      </c:lineChart>
      <c:catAx>
        <c:axId val="10905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400" b="0"/>
                </a:pPr>
                <a:r>
                  <a:rPr lang="en-GB" sz="2400" b="0"/>
                  <a:t>Abstraction based on number of elements</a:t>
                </a:r>
                <a:endParaRPr lang="ar-SA" sz="2400" b="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09060480"/>
        <c:crosses val="autoZero"/>
        <c:auto val="1"/>
        <c:lblAlgn val="ctr"/>
        <c:lblOffset val="100"/>
      </c:catAx>
      <c:valAx>
        <c:axId val="109060480"/>
        <c:scaling>
          <c:logBase val="2"/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0905420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lineChart>
        <c:grouping val="standard"/>
        <c:ser>
          <c:idx val="1"/>
          <c:order val="0"/>
          <c:tx>
            <c:strRef>
              <c:f>'Rental Car'!$AH$2</c:f>
              <c:strCache>
                <c:ptCount val="1"/>
                <c:pt idx="0">
                  <c:v>max ratio</c:v>
                </c:pt>
              </c:strCache>
            </c:strRef>
          </c:tx>
          <c:spPr>
            <a:ln w="190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Car'!$AH$4:$AH$8</c:f>
              <c:numCache>
                <c:formatCode>General</c:formatCode>
                <c:ptCount val="5"/>
                <c:pt idx="0">
                  <c:v>2.8275862068965516</c:v>
                </c:pt>
                <c:pt idx="1">
                  <c:v>4</c:v>
                </c:pt>
                <c:pt idx="2">
                  <c:v>4.8235294117647056</c:v>
                </c:pt>
                <c:pt idx="3">
                  <c:v>5.7543859649122808</c:v>
                </c:pt>
                <c:pt idx="4">
                  <c:v>6.5079365079365079</c:v>
                </c:pt>
              </c:numCache>
            </c:numRef>
          </c:val>
        </c:ser>
        <c:ser>
          <c:idx val="2"/>
          <c:order val="1"/>
          <c:tx>
            <c:strRef>
              <c:f>'Rental Car'!$AI$2</c:f>
              <c:strCache>
                <c:ptCount val="1"/>
                <c:pt idx="0">
                  <c:v>max with MO ratio</c:v>
                </c:pt>
              </c:strCache>
            </c:strRef>
          </c:tx>
          <c:spPr>
            <a:ln w="50800" cmpd="thickThin">
              <a:prstDash val="sysDot"/>
            </a:ln>
          </c:spPr>
          <c:marker>
            <c:symbol val="none"/>
          </c:marker>
          <c:cat>
            <c:numRef>
              <c:f>'Rental Car'!$J$4:$J$8</c:f>
              <c:numCache>
                <c:formatCode>General</c:formatCode>
                <c:ptCount val="5"/>
                <c:pt idx="0">
                  <c:v>82</c:v>
                </c:pt>
                <c:pt idx="1">
                  <c:v>164</c:v>
                </c:pt>
                <c:pt idx="2">
                  <c:v>246</c:v>
                </c:pt>
                <c:pt idx="3">
                  <c:v>328</c:v>
                </c:pt>
                <c:pt idx="4">
                  <c:v>410</c:v>
                </c:pt>
              </c:numCache>
            </c:numRef>
          </c:cat>
          <c:val>
            <c:numRef>
              <c:f>'Rental Car'!$AI$4:$AI$8</c:f>
              <c:numCache>
                <c:formatCode>General</c:formatCode>
                <c:ptCount val="5"/>
                <c:pt idx="0">
                  <c:v>3.1538461538461537</c:v>
                </c:pt>
                <c:pt idx="1">
                  <c:v>4.8235294117647056</c:v>
                </c:pt>
                <c:pt idx="2">
                  <c:v>6.15</c:v>
                </c:pt>
                <c:pt idx="3">
                  <c:v>7.8095238095238093</c:v>
                </c:pt>
                <c:pt idx="4">
                  <c:v>9.3181818181818183</c:v>
                </c:pt>
              </c:numCache>
            </c:numRef>
          </c:val>
        </c:ser>
        <c:marker val="1"/>
        <c:axId val="109093248"/>
        <c:axId val="109095168"/>
      </c:lineChart>
      <c:catAx>
        <c:axId val="109093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0" b="0"/>
                </a:pPr>
                <a:r>
                  <a:rPr lang="en-GB" sz="2000" b="0"/>
                  <a:t>Abstraction based on number of rules </a:t>
                </a:r>
                <a:endParaRPr lang="ar-SA" sz="2000" b="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09095168"/>
        <c:crosses val="autoZero"/>
        <c:auto val="1"/>
        <c:lblAlgn val="ctr"/>
        <c:lblOffset val="100"/>
      </c:catAx>
      <c:valAx>
        <c:axId val="1090951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1090932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2000"/>
          </a:pPr>
          <a:endParaRPr lang="en-US"/>
        </a:p>
      </c:txPr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769844</xdr:colOff>
      <xdr:row>11</xdr:row>
      <xdr:rowOff>136152</xdr:rowOff>
    </xdr:from>
    <xdr:to>
      <xdr:col>11</xdr:col>
      <xdr:colOff>1156447</xdr:colOff>
      <xdr:row>39</xdr:row>
      <xdr:rowOff>145675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33617</xdr:colOff>
      <xdr:row>11</xdr:row>
      <xdr:rowOff>134469</xdr:rowOff>
    </xdr:from>
    <xdr:to>
      <xdr:col>22</xdr:col>
      <xdr:colOff>661146</xdr:colOff>
      <xdr:row>39</xdr:row>
      <xdr:rowOff>168088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862853</xdr:colOff>
      <xdr:row>11</xdr:row>
      <xdr:rowOff>145674</xdr:rowOff>
    </xdr:from>
    <xdr:to>
      <xdr:col>30</xdr:col>
      <xdr:colOff>134470</xdr:colOff>
      <xdr:row>39</xdr:row>
      <xdr:rowOff>179293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7"/>
  <sheetViews>
    <sheetView tabSelected="1" topLeftCell="AN7" zoomScale="85" zoomScaleNormal="85" workbookViewId="0">
      <selection activeCell="AT31" sqref="AT31"/>
    </sheetView>
  </sheetViews>
  <sheetFormatPr defaultRowHeight="15"/>
  <cols>
    <col min="1" max="1" width="5.85546875" customWidth="1"/>
    <col min="2" max="2" width="13" customWidth="1"/>
    <col min="3" max="3" width="12" customWidth="1"/>
    <col min="4" max="8" width="10.85546875" customWidth="1"/>
    <col min="9" max="9" width="10.140625" style="16" customWidth="1"/>
    <col min="10" max="10" width="20" customWidth="1"/>
    <col min="11" max="11" width="14.5703125" customWidth="1"/>
    <col min="12" max="12" width="17.7109375" customWidth="1"/>
    <col min="17" max="17" width="18.85546875" customWidth="1"/>
    <col min="19" max="19" width="13.140625" customWidth="1"/>
    <col min="20" max="20" width="13.7109375" customWidth="1"/>
    <col min="21" max="21" width="12.5703125" customWidth="1"/>
    <col min="23" max="23" width="11.28515625" customWidth="1"/>
    <col min="24" max="24" width="13.7109375" customWidth="1"/>
    <col min="26" max="26" width="11.7109375" customWidth="1"/>
    <col min="27" max="27" width="44" customWidth="1"/>
    <col min="28" max="28" width="36.28515625" customWidth="1"/>
    <col min="29" max="29" width="23" customWidth="1"/>
    <col min="31" max="31" width="29.28515625" customWidth="1"/>
    <col min="32" max="32" width="31.5703125" customWidth="1"/>
    <col min="34" max="34" width="30.140625" customWidth="1"/>
    <col min="35" max="35" width="27.7109375" customWidth="1"/>
    <col min="37" max="37" width="17.28515625" customWidth="1"/>
    <col min="38" max="38" width="27.85546875" customWidth="1"/>
    <col min="39" max="39" width="20.140625" customWidth="1"/>
    <col min="41" max="41" width="27.28515625" customWidth="1"/>
    <col min="42" max="42" width="38.28515625" customWidth="1"/>
    <col min="43" max="43" width="22.28515625" customWidth="1"/>
    <col min="45" max="45" width="11.85546875" customWidth="1"/>
    <col min="47" max="47" width="13.85546875" customWidth="1"/>
  </cols>
  <sheetData>
    <row r="1" spans="1:47" ht="15.75" customHeight="1">
      <c r="J1" s="50" t="s">
        <v>10</v>
      </c>
      <c r="K1" s="51"/>
      <c r="L1" s="51"/>
      <c r="M1" s="51"/>
      <c r="N1" s="51"/>
      <c r="O1" s="51"/>
      <c r="P1" s="51"/>
      <c r="Q1" s="52"/>
      <c r="S1" s="53" t="s">
        <v>11</v>
      </c>
      <c r="T1" s="54"/>
      <c r="U1" s="54"/>
      <c r="V1" s="54"/>
      <c r="W1" s="55"/>
      <c r="X1" s="22"/>
      <c r="Z1" s="59" t="s">
        <v>13</v>
      </c>
      <c r="AA1" s="60"/>
      <c r="AB1" s="60"/>
      <c r="AC1" s="60"/>
      <c r="AE1" s="61" t="s">
        <v>21</v>
      </c>
      <c r="AF1" s="62"/>
      <c r="AH1" s="61" t="s">
        <v>25</v>
      </c>
      <c r="AI1" s="62"/>
      <c r="AK1" s="60" t="s">
        <v>33</v>
      </c>
      <c r="AL1" s="60"/>
      <c r="AM1" s="63"/>
    </row>
    <row r="2" spans="1:47" ht="15.75" customHeight="1" thickBot="1">
      <c r="J2" s="16"/>
      <c r="K2" s="64" t="s">
        <v>0</v>
      </c>
      <c r="L2" s="65"/>
      <c r="M2" s="64" t="s">
        <v>7</v>
      </c>
      <c r="N2" s="66"/>
      <c r="O2" s="66"/>
      <c r="P2" s="65"/>
      <c r="S2" s="56"/>
      <c r="T2" s="57"/>
      <c r="U2" s="57"/>
      <c r="V2" s="57"/>
      <c r="W2" s="58"/>
      <c r="X2" s="22" t="s">
        <v>24</v>
      </c>
      <c r="Z2" s="59"/>
      <c r="AA2" s="60"/>
      <c r="AB2" s="60"/>
      <c r="AC2" s="60"/>
      <c r="AE2" s="21" t="s">
        <v>16</v>
      </c>
      <c r="AF2" s="21" t="s">
        <v>17</v>
      </c>
      <c r="AH2" s="21" t="s">
        <v>16</v>
      </c>
      <c r="AI2" s="21" t="s">
        <v>17</v>
      </c>
    </row>
    <row r="3" spans="1:47" ht="68.25" customHeight="1">
      <c r="A3" s="1"/>
      <c r="B3" s="1" t="s">
        <v>36</v>
      </c>
      <c r="C3" s="1" t="s">
        <v>5</v>
      </c>
      <c r="D3" s="1" t="s">
        <v>1</v>
      </c>
      <c r="E3" s="1" t="s">
        <v>2</v>
      </c>
      <c r="F3" s="1" t="s">
        <v>3</v>
      </c>
      <c r="G3" s="1" t="s">
        <v>4</v>
      </c>
      <c r="H3" s="27" t="s">
        <v>20</v>
      </c>
      <c r="J3" s="3" t="s">
        <v>9</v>
      </c>
      <c r="K3" s="5" t="s">
        <v>47</v>
      </c>
      <c r="L3" s="5" t="s">
        <v>48</v>
      </c>
      <c r="M3" s="5" t="s">
        <v>45</v>
      </c>
      <c r="N3" s="5" t="s">
        <v>46</v>
      </c>
      <c r="O3" s="5" t="s">
        <v>8</v>
      </c>
      <c r="P3" s="5" t="s">
        <v>44</v>
      </c>
      <c r="Q3" s="4" t="s">
        <v>26</v>
      </c>
      <c r="S3" s="24" t="s">
        <v>6</v>
      </c>
      <c r="T3" s="17" t="s">
        <v>1</v>
      </c>
      <c r="U3" s="17" t="s">
        <v>2</v>
      </c>
      <c r="V3" s="17" t="s">
        <v>3</v>
      </c>
      <c r="W3" s="25" t="s">
        <v>35</v>
      </c>
      <c r="X3" s="23" t="s">
        <v>19</v>
      </c>
      <c r="Z3" s="17" t="s">
        <v>12</v>
      </c>
      <c r="AA3" s="18" t="s">
        <v>15</v>
      </c>
      <c r="AB3" s="19" t="s">
        <v>14</v>
      </c>
      <c r="AC3" s="19" t="s">
        <v>27</v>
      </c>
      <c r="AE3" s="20" t="s">
        <v>18</v>
      </c>
      <c r="AF3" s="20" t="s">
        <v>49</v>
      </c>
      <c r="AH3" s="20" t="s">
        <v>22</v>
      </c>
      <c r="AI3" s="20" t="s">
        <v>23</v>
      </c>
      <c r="AL3" s="29" t="s">
        <v>29</v>
      </c>
      <c r="AM3" s="29" t="s">
        <v>30</v>
      </c>
      <c r="AO3" s="32" t="s">
        <v>37</v>
      </c>
      <c r="AP3" s="32" t="s">
        <v>41</v>
      </c>
      <c r="AQ3" s="32" t="s">
        <v>39</v>
      </c>
      <c r="AS3" s="38" t="s">
        <v>32</v>
      </c>
      <c r="AT3" s="39" t="s">
        <v>55</v>
      </c>
      <c r="AU3" s="30" t="s">
        <v>34</v>
      </c>
    </row>
    <row r="4" spans="1:47" ht="15.75" thickBot="1">
      <c r="A4" s="1"/>
      <c r="B4" s="1">
        <v>17399102581</v>
      </c>
      <c r="C4" s="1">
        <v>16088905279</v>
      </c>
      <c r="D4" s="1">
        <v>11636123085</v>
      </c>
      <c r="E4" s="1">
        <v>23374212050</v>
      </c>
      <c r="F4" s="1">
        <v>11227152108</v>
      </c>
      <c r="G4" s="1">
        <v>12369776711</v>
      </c>
      <c r="H4" s="1">
        <v>122</v>
      </c>
      <c r="I4" s="26"/>
      <c r="J4" s="6">
        <v>82</v>
      </c>
      <c r="K4" s="6">
        <f>ROUND((B4)/1000000000,4)</f>
        <v>17.399100000000001</v>
      </c>
      <c r="L4" s="6">
        <f>ROUND((C4)/1000000000,4)</f>
        <v>16.088899999999999</v>
      </c>
      <c r="M4" s="6">
        <f t="shared" ref="M4:P5" si="0">ROUND((D4)/1000000000,4)</f>
        <v>11.636100000000001</v>
      </c>
      <c r="N4" s="6">
        <f t="shared" si="0"/>
        <v>23.374199999999998</v>
      </c>
      <c r="O4" s="6">
        <f t="shared" si="0"/>
        <v>11.2272</v>
      </c>
      <c r="P4" s="6">
        <f t="shared" si="0"/>
        <v>12.3698</v>
      </c>
      <c r="Q4" s="6">
        <f>K4+L4+M4+N4+O4+P4</f>
        <v>92.095299999999995</v>
      </c>
      <c r="S4" s="13">
        <v>1170</v>
      </c>
      <c r="T4" s="6">
        <v>460</v>
      </c>
      <c r="U4" s="6">
        <v>118</v>
      </c>
      <c r="V4" s="6">
        <v>10</v>
      </c>
      <c r="W4" s="15">
        <v>113</v>
      </c>
      <c r="X4" s="14">
        <f>H4</f>
        <v>122</v>
      </c>
      <c r="Z4" s="2">
        <v>29</v>
      </c>
      <c r="AA4" s="2">
        <v>26</v>
      </c>
      <c r="AB4" s="10">
        <v>2</v>
      </c>
      <c r="AC4" s="10">
        <v>5</v>
      </c>
      <c r="AE4" s="2">
        <f>S4/U4</f>
        <v>9.9152542372881349</v>
      </c>
      <c r="AF4" s="2">
        <f>U4/V4</f>
        <v>11.8</v>
      </c>
      <c r="AH4" s="2">
        <f>J4/Z4</f>
        <v>2.8275862068965516</v>
      </c>
      <c r="AI4" s="2">
        <f>J4/AA4</f>
        <v>3.1538461538461537</v>
      </c>
      <c r="AK4" s="1">
        <v>1</v>
      </c>
      <c r="AL4" s="1" t="s">
        <v>50</v>
      </c>
      <c r="AM4" s="1">
        <v>113</v>
      </c>
      <c r="AO4" s="9" t="s">
        <v>50</v>
      </c>
      <c r="AP4" s="31">
        <v>113</v>
      </c>
      <c r="AQ4" s="1">
        <v>5</v>
      </c>
      <c r="AS4" s="40">
        <v>1230</v>
      </c>
      <c r="AT4" s="41">
        <v>5</v>
      </c>
      <c r="AU4" s="42" t="s">
        <v>54</v>
      </c>
    </row>
    <row r="5" spans="1:47">
      <c r="A5" s="1"/>
      <c r="B5" s="1">
        <v>37135733770</v>
      </c>
      <c r="C5" s="1">
        <v>35462822823</v>
      </c>
      <c r="D5" s="1">
        <v>24257079467</v>
      </c>
      <c r="E5" s="1">
        <v>65699600600</v>
      </c>
      <c r="F5" s="1">
        <v>22847071050</v>
      </c>
      <c r="G5" s="1">
        <v>13560758076</v>
      </c>
      <c r="H5" s="1">
        <v>117</v>
      </c>
      <c r="J5" s="6">
        <v>164</v>
      </c>
      <c r="K5" s="6">
        <f t="shared" ref="K5" si="1">ROUND((B5)/1000000000,4)</f>
        <v>37.1357</v>
      </c>
      <c r="L5" s="6">
        <f t="shared" ref="L5" si="2">ROUND((C5)/1000000000,4)</f>
        <v>35.462800000000001</v>
      </c>
      <c r="M5" s="6">
        <f t="shared" si="0"/>
        <v>24.257100000000001</v>
      </c>
      <c r="N5" s="6">
        <f t="shared" si="0"/>
        <v>65.699600000000004</v>
      </c>
      <c r="O5" s="6">
        <f t="shared" si="0"/>
        <v>22.847100000000001</v>
      </c>
      <c r="P5" s="6">
        <f t="shared" si="0"/>
        <v>13.5608</v>
      </c>
      <c r="Q5" s="6">
        <f t="shared" ref="Q5" si="3">K5+L5+M5+N5+O5+P5</f>
        <v>198.96310000000003</v>
      </c>
      <c r="S5" s="13">
        <v>2604</v>
      </c>
      <c r="T5" s="6">
        <v>952</v>
      </c>
      <c r="U5" s="6">
        <v>118</v>
      </c>
      <c r="V5" s="6">
        <v>18</v>
      </c>
      <c r="W5" s="15">
        <v>302</v>
      </c>
      <c r="X5" s="14">
        <f t="shared" ref="X5" si="4">H5</f>
        <v>117</v>
      </c>
      <c r="Z5" s="2">
        <v>41</v>
      </c>
      <c r="AA5" s="2">
        <v>34</v>
      </c>
      <c r="AB5" s="10">
        <v>2</v>
      </c>
      <c r="AC5" s="10">
        <v>9</v>
      </c>
      <c r="AE5" s="2">
        <f t="shared" ref="AE5" si="5">S5/U5</f>
        <v>22.067796610169491</v>
      </c>
      <c r="AF5" s="2">
        <f t="shared" ref="AF5" si="6">U5/V5</f>
        <v>6.5555555555555554</v>
      </c>
      <c r="AH5" s="2">
        <f t="shared" ref="AH5:AH8" si="7">J5/Z5</f>
        <v>4</v>
      </c>
      <c r="AI5" s="2">
        <f t="shared" ref="AI5:AI8" si="8">J5/AA5</f>
        <v>4.8235294117647056</v>
      </c>
      <c r="AK5" s="1"/>
      <c r="AL5" s="1"/>
      <c r="AM5" s="1">
        <v>302</v>
      </c>
    </row>
    <row r="6" spans="1:47">
      <c r="A6" s="1"/>
      <c r="B6" s="1">
        <v>60544528050</v>
      </c>
      <c r="C6" s="1">
        <v>58263937287</v>
      </c>
      <c r="D6" s="1">
        <v>39425248745</v>
      </c>
      <c r="E6" s="1">
        <v>104610018867</v>
      </c>
      <c r="F6" s="1">
        <v>34714935524</v>
      </c>
      <c r="G6" s="1">
        <v>14883107930</v>
      </c>
      <c r="H6" s="1">
        <v>114</v>
      </c>
      <c r="J6" s="6">
        <v>246</v>
      </c>
      <c r="K6" s="6">
        <f t="shared" ref="K6" si="9">ROUND((B6)/1000000000,4)</f>
        <v>60.544499999999999</v>
      </c>
      <c r="L6" s="6">
        <f t="shared" ref="L6" si="10">ROUND((C6)/1000000000,4)</f>
        <v>58.2639</v>
      </c>
      <c r="M6" s="6">
        <f t="shared" ref="M6" si="11">ROUND((D6)/1000000000,4)</f>
        <v>39.425199999999997</v>
      </c>
      <c r="N6" s="6">
        <f t="shared" ref="N6" si="12">ROUND((E6)/1000000000,4)</f>
        <v>104.61</v>
      </c>
      <c r="O6" s="6">
        <f t="shared" ref="O6" si="13">ROUND((F6)/1000000000,4)</f>
        <v>34.7149</v>
      </c>
      <c r="P6" s="6">
        <f t="shared" ref="P6" si="14">ROUND((G6)/1000000000,4)</f>
        <v>14.883100000000001</v>
      </c>
      <c r="Q6" s="6">
        <f t="shared" ref="Q6" si="15">K6+L6+M6+N6+O6+P6</f>
        <v>312.44159999999999</v>
      </c>
      <c r="S6" s="13">
        <v>4198</v>
      </c>
      <c r="T6" s="6">
        <v>1360</v>
      </c>
      <c r="U6" s="6">
        <v>113</v>
      </c>
      <c r="V6" s="6">
        <v>26</v>
      </c>
      <c r="W6" s="15">
        <v>498</v>
      </c>
      <c r="X6" s="14">
        <f t="shared" ref="X6:X8" si="16">H6</f>
        <v>114</v>
      </c>
      <c r="Z6" s="2">
        <v>51</v>
      </c>
      <c r="AA6" s="2">
        <v>40</v>
      </c>
      <c r="AB6" s="10">
        <v>2</v>
      </c>
      <c r="AC6" s="10">
        <v>13</v>
      </c>
      <c r="AE6" s="2">
        <f>S6/U6</f>
        <v>37.150442477876105</v>
      </c>
      <c r="AF6" s="2">
        <f>U6/V6</f>
        <v>4.3461538461538458</v>
      </c>
      <c r="AH6" s="2">
        <f t="shared" ref="AH6" si="17">J6/Z6</f>
        <v>4.8235294117647056</v>
      </c>
      <c r="AI6" s="2">
        <f t="shared" ref="AI6" si="18">J6/AA6</f>
        <v>6.15</v>
      </c>
      <c r="AK6" s="1"/>
      <c r="AL6" s="1"/>
      <c r="AM6" s="1">
        <v>498</v>
      </c>
    </row>
    <row r="7" spans="1:47">
      <c r="A7" s="1"/>
      <c r="B7" s="1">
        <v>84608487913</v>
      </c>
      <c r="C7" s="1">
        <v>81570641648</v>
      </c>
      <c r="D7" s="1">
        <v>45975697567</v>
      </c>
      <c r="E7" s="1">
        <v>129027811435</v>
      </c>
      <c r="F7" s="1">
        <v>49402193037</v>
      </c>
      <c r="G7" s="1">
        <v>15824634230</v>
      </c>
      <c r="H7" s="1">
        <v>115</v>
      </c>
      <c r="J7" s="6">
        <v>328</v>
      </c>
      <c r="K7" s="6">
        <f t="shared" ref="K7:K8" si="19">ROUND((B7)/1000000000,4)</f>
        <v>84.608500000000006</v>
      </c>
      <c r="L7" s="6">
        <f t="shared" ref="L7:L8" si="20">ROUND((C7)/1000000000,4)</f>
        <v>81.570599999999999</v>
      </c>
      <c r="M7" s="6">
        <f t="shared" ref="M7:M8" si="21">ROUND((D7)/1000000000,4)</f>
        <v>45.975700000000003</v>
      </c>
      <c r="N7" s="6">
        <f t="shared" ref="N7:N8" si="22">ROUND((E7)/1000000000,4)</f>
        <v>129.02780000000001</v>
      </c>
      <c r="O7" s="6">
        <f t="shared" ref="O7:O8" si="23">ROUND((F7)/1000000000,4)</f>
        <v>49.402200000000001</v>
      </c>
      <c r="P7" s="6">
        <f t="shared" ref="P7:P8" si="24">ROUND((G7)/1000000000,4)</f>
        <v>15.8246</v>
      </c>
      <c r="Q7" s="6">
        <f t="shared" ref="Q7:Q8" si="25">K7+L7+M7+N7+O7+P7</f>
        <v>406.40940000000001</v>
      </c>
      <c r="S7" s="13">
        <v>5844</v>
      </c>
      <c r="T7" s="6">
        <v>1684</v>
      </c>
      <c r="U7" s="6">
        <v>113</v>
      </c>
      <c r="V7" s="6">
        <v>34</v>
      </c>
      <c r="W7" s="15">
        <v>726</v>
      </c>
      <c r="X7" s="14">
        <f t="shared" si="16"/>
        <v>115</v>
      </c>
      <c r="Z7" s="2">
        <v>57</v>
      </c>
      <c r="AA7" s="2">
        <v>42</v>
      </c>
      <c r="AB7" s="10">
        <v>2</v>
      </c>
      <c r="AC7" s="10">
        <v>17</v>
      </c>
      <c r="AE7" s="2">
        <f>S7/U7</f>
        <v>51.716814159292035</v>
      </c>
      <c r="AF7" s="2">
        <f>U7/V7</f>
        <v>3.3235294117647061</v>
      </c>
      <c r="AH7" s="2">
        <f t="shared" ref="AH7" si="26">J7/Z7</f>
        <v>5.7543859649122808</v>
      </c>
      <c r="AI7" s="2">
        <f t="shared" ref="AI7" si="27">J7/AA7</f>
        <v>7.8095238095238093</v>
      </c>
      <c r="AK7" s="1"/>
      <c r="AL7" s="1"/>
      <c r="AM7" s="1">
        <v>726</v>
      </c>
    </row>
    <row r="8" spans="1:47">
      <c r="A8" s="1"/>
      <c r="B8" s="1">
        <v>112983803885</v>
      </c>
      <c r="C8" s="1">
        <v>109458352678</v>
      </c>
      <c r="D8" s="1">
        <v>60543090356</v>
      </c>
      <c r="E8" s="1">
        <v>171011429693</v>
      </c>
      <c r="F8" s="1">
        <v>64836296396</v>
      </c>
      <c r="G8" s="1">
        <v>16648359528</v>
      </c>
      <c r="H8" s="1">
        <v>114</v>
      </c>
      <c r="J8" s="6">
        <v>410</v>
      </c>
      <c r="K8" s="6">
        <f t="shared" si="19"/>
        <v>112.9838</v>
      </c>
      <c r="L8" s="6">
        <f t="shared" si="20"/>
        <v>109.4584</v>
      </c>
      <c r="M8" s="6">
        <f t="shared" si="21"/>
        <v>60.543100000000003</v>
      </c>
      <c r="N8" s="6">
        <f t="shared" si="22"/>
        <v>171.01140000000001</v>
      </c>
      <c r="O8" s="6">
        <f t="shared" si="23"/>
        <v>64.836299999999994</v>
      </c>
      <c r="P8" s="6">
        <f t="shared" si="24"/>
        <v>16.648399999999999</v>
      </c>
      <c r="Q8" s="6">
        <f t="shared" si="25"/>
        <v>535.48140000000012</v>
      </c>
      <c r="S8" s="13">
        <v>7578</v>
      </c>
      <c r="T8" s="6">
        <v>2040</v>
      </c>
      <c r="U8" s="6">
        <v>116</v>
      </c>
      <c r="V8" s="6">
        <v>42</v>
      </c>
      <c r="W8" s="15">
        <v>986</v>
      </c>
      <c r="X8" s="14">
        <f t="shared" si="16"/>
        <v>114</v>
      </c>
      <c r="Z8" s="2">
        <v>63</v>
      </c>
      <c r="AA8" s="2">
        <v>44</v>
      </c>
      <c r="AB8" s="10">
        <v>2</v>
      </c>
      <c r="AC8" s="10">
        <v>21</v>
      </c>
      <c r="AE8" s="2">
        <f>S8/U8</f>
        <v>65.327586206896555</v>
      </c>
      <c r="AF8" s="2">
        <f>U8/V8</f>
        <v>2.7619047619047619</v>
      </c>
      <c r="AH8" s="2">
        <f t="shared" si="7"/>
        <v>6.5079365079365079</v>
      </c>
      <c r="AI8" s="2">
        <f t="shared" si="8"/>
        <v>9.3181818181818183</v>
      </c>
      <c r="AK8" s="1"/>
      <c r="AL8" s="1"/>
      <c r="AM8" s="1">
        <v>986</v>
      </c>
    </row>
    <row r="9" spans="1:47" ht="15.75" thickBot="1">
      <c r="AB9" s="34"/>
      <c r="AK9" s="11"/>
      <c r="AL9" s="11"/>
      <c r="AM9" s="11"/>
    </row>
    <row r="10" spans="1:47" ht="27" thickBot="1">
      <c r="O10" s="48" t="s">
        <v>52</v>
      </c>
      <c r="P10" s="49"/>
      <c r="Q10" s="35">
        <f>SUM(Q4:Q8)</f>
        <v>1545.3908000000001</v>
      </c>
      <c r="R10" s="36"/>
      <c r="S10" s="36" t="s">
        <v>51</v>
      </c>
      <c r="T10" s="35">
        <f>SUM(S4:W8)</f>
        <v>31223</v>
      </c>
      <c r="AA10" s="43" t="s">
        <v>28</v>
      </c>
      <c r="AB10" s="44"/>
      <c r="AC10" s="28">
        <f>AVERAGE(AC4:AC8)</f>
        <v>13</v>
      </c>
      <c r="AH10" s="37" t="s">
        <v>53</v>
      </c>
      <c r="AI10" s="33">
        <f>AVERAGE(AH4:AI8)</f>
        <v>5.5168519284826534</v>
      </c>
      <c r="AK10" s="11"/>
      <c r="AL10" s="11"/>
      <c r="AM10" s="11"/>
      <c r="AO10" s="32" t="s">
        <v>38</v>
      </c>
      <c r="AP10" s="32" t="s">
        <v>41</v>
      </c>
      <c r="AQ10" s="32" t="s">
        <v>39</v>
      </c>
    </row>
    <row r="11" spans="1:47">
      <c r="Q11" t="s">
        <v>56</v>
      </c>
      <c r="AK11" s="11"/>
      <c r="AL11" s="11"/>
      <c r="AM11" s="11"/>
      <c r="AO11" s="9" t="s">
        <v>50</v>
      </c>
      <c r="AP11" s="31">
        <v>302</v>
      </c>
      <c r="AQ11" s="1">
        <v>9</v>
      </c>
    </row>
    <row r="12" spans="1:47">
      <c r="AK12" s="11"/>
      <c r="AL12" s="11"/>
      <c r="AM12" s="11"/>
    </row>
    <row r="13" spans="1:47">
      <c r="AK13" s="11"/>
      <c r="AL13" s="11"/>
      <c r="AM13" s="11"/>
    </row>
    <row r="14" spans="1:47" ht="15.75" thickBot="1">
      <c r="AO14" s="32" t="s">
        <v>40</v>
      </c>
      <c r="AP14" s="32" t="s">
        <v>41</v>
      </c>
      <c r="AQ14" s="32" t="s">
        <v>39</v>
      </c>
    </row>
    <row r="15" spans="1:47" ht="21.75" customHeight="1" thickBot="1">
      <c r="S15" s="7"/>
      <c r="T15" s="7"/>
      <c r="U15" s="7"/>
      <c r="V15" s="7"/>
      <c r="W15" s="7"/>
      <c r="X15" s="7"/>
      <c r="AJ15" s="45" t="s">
        <v>31</v>
      </c>
      <c r="AK15" s="46"/>
      <c r="AL15" s="47"/>
      <c r="AM15" s="28">
        <f>AVERAGE(AM4:AM13)</f>
        <v>525</v>
      </c>
      <c r="AO15" s="9" t="s">
        <v>50</v>
      </c>
      <c r="AP15" s="31">
        <v>498</v>
      </c>
      <c r="AQ15" s="1">
        <v>13</v>
      </c>
    </row>
    <row r="16" spans="1:47">
      <c r="R16" s="7"/>
      <c r="S16" s="7"/>
      <c r="T16" s="7"/>
      <c r="U16" s="7"/>
      <c r="V16" s="7"/>
      <c r="W16" s="7"/>
      <c r="X16" s="7"/>
    </row>
    <row r="17" spans="10:44">
      <c r="R17" s="8"/>
      <c r="S17" s="9"/>
      <c r="T17" s="9"/>
      <c r="U17" s="9"/>
      <c r="V17" s="9"/>
      <c r="W17" s="9"/>
      <c r="X17" s="9"/>
      <c r="AN17" s="12"/>
      <c r="AO17" s="12"/>
      <c r="AP17" s="12"/>
      <c r="AQ17" s="12"/>
      <c r="AR17" s="12"/>
    </row>
    <row r="18" spans="10:44">
      <c r="S18" s="7"/>
      <c r="T18" s="7"/>
      <c r="U18" s="7"/>
      <c r="V18" s="7"/>
      <c r="W18" s="7"/>
      <c r="X18" s="7"/>
      <c r="AN18" s="12"/>
      <c r="AO18" s="32" t="s">
        <v>43</v>
      </c>
      <c r="AP18" s="32" t="s">
        <v>41</v>
      </c>
      <c r="AQ18" s="32" t="s">
        <v>39</v>
      </c>
      <c r="AR18" s="12"/>
    </row>
    <row r="19" spans="10:44">
      <c r="R19" s="7"/>
      <c r="S19" s="7"/>
      <c r="T19" s="7"/>
      <c r="U19" s="7"/>
      <c r="V19" s="7"/>
      <c r="W19" s="7"/>
      <c r="X19" s="7"/>
      <c r="AN19" s="12"/>
      <c r="AO19" s="9" t="s">
        <v>50</v>
      </c>
      <c r="AP19" s="31">
        <v>726</v>
      </c>
      <c r="AQ19" s="1">
        <v>17</v>
      </c>
      <c r="AR19" s="12"/>
    </row>
    <row r="20" spans="10:44">
      <c r="R20" s="8"/>
      <c r="S20" s="9"/>
      <c r="T20" s="9"/>
      <c r="U20" s="9"/>
      <c r="V20" s="9"/>
      <c r="W20" s="9"/>
      <c r="X20" s="9"/>
      <c r="AN20" s="12"/>
      <c r="AO20" s="12"/>
      <c r="AP20" s="12"/>
      <c r="AQ20" s="12"/>
      <c r="AR20" s="12"/>
    </row>
    <row r="21" spans="10:44">
      <c r="AN21" s="12"/>
      <c r="AO21" s="12"/>
      <c r="AP21" s="12"/>
      <c r="AQ21" s="12"/>
      <c r="AR21" s="12"/>
    </row>
    <row r="22" spans="10:44">
      <c r="AN22" s="12"/>
      <c r="AO22" s="32" t="s">
        <v>42</v>
      </c>
      <c r="AP22" s="32" t="s">
        <v>41</v>
      </c>
      <c r="AQ22" s="32" t="s">
        <v>39</v>
      </c>
      <c r="AR22" s="12"/>
    </row>
    <row r="23" spans="10:44">
      <c r="AN23" s="12"/>
      <c r="AO23" s="9" t="s">
        <v>50</v>
      </c>
      <c r="AP23" s="31">
        <v>986</v>
      </c>
      <c r="AQ23" s="1">
        <v>21</v>
      </c>
      <c r="AR23" s="12"/>
    </row>
    <row r="24" spans="10:44">
      <c r="AN24" s="12"/>
      <c r="AO24" s="12"/>
      <c r="AP24" s="12"/>
      <c r="AQ24" s="12"/>
      <c r="AR24" s="12"/>
    </row>
    <row r="25" spans="10:44">
      <c r="AN25" s="12"/>
      <c r="AO25" s="12"/>
      <c r="AP25" s="12"/>
      <c r="AQ25" s="12"/>
      <c r="AR25" s="12"/>
    </row>
    <row r="26" spans="10:44">
      <c r="J26" s="7"/>
      <c r="K26" s="7"/>
      <c r="L26" s="7"/>
      <c r="M26" s="7"/>
      <c r="N26" s="7"/>
      <c r="O26" s="7"/>
      <c r="AN26" s="12"/>
      <c r="AO26" s="12"/>
      <c r="AP26" s="12"/>
      <c r="AQ26" s="12"/>
      <c r="AR26" s="12"/>
    </row>
    <row r="27" spans="10:44">
      <c r="J27" s="8"/>
      <c r="K27" s="9"/>
      <c r="L27" s="9"/>
      <c r="M27" s="9"/>
      <c r="N27" s="9"/>
      <c r="O27" s="9"/>
    </row>
  </sheetData>
  <mergeCells count="11">
    <mergeCell ref="AA10:AB10"/>
    <mergeCell ref="AJ15:AL15"/>
    <mergeCell ref="O10:P10"/>
    <mergeCell ref="J1:Q1"/>
    <mergeCell ref="S1:W2"/>
    <mergeCell ref="Z1:AC2"/>
    <mergeCell ref="AE1:AF1"/>
    <mergeCell ref="AH1:AI1"/>
    <mergeCell ref="AK1:AM1"/>
    <mergeCell ref="K2:L2"/>
    <mergeCell ref="M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Rental Car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2015-05-22T16:02:08Z</dcterms:modified>
</cp:coreProperties>
</file>