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835"/>
  </bookViews>
  <sheets>
    <sheet name="NanoXML" sheetId="17" r:id="rId1"/>
  </sheets>
  <calcPr calcId="125725"/>
</workbook>
</file>

<file path=xl/calcChain.xml><?xml version="1.0" encoding="utf-8"?>
<calcChain xmlns="http://schemas.openxmlformats.org/spreadsheetml/2006/main">
  <c r="AI10" i="17"/>
  <c r="T10"/>
  <c r="Q10"/>
  <c r="X5"/>
  <c r="X6"/>
  <c r="X7"/>
  <c r="X8"/>
  <c r="X4"/>
  <c r="AM15"/>
  <c r="AC10"/>
  <c r="AI4"/>
  <c r="AH4"/>
  <c r="AF5" l="1"/>
  <c r="AF6"/>
  <c r="AF7"/>
  <c r="AF8"/>
  <c r="AF4"/>
  <c r="AE5"/>
  <c r="AE6"/>
  <c r="AE7"/>
  <c r="AE8"/>
  <c r="AE4"/>
  <c r="M5"/>
  <c r="N5"/>
  <c r="O5"/>
  <c r="P5"/>
  <c r="M6"/>
  <c r="N6"/>
  <c r="O6"/>
  <c r="P6"/>
  <c r="M7"/>
  <c r="N7"/>
  <c r="O7"/>
  <c r="P7"/>
  <c r="M8"/>
  <c r="N8"/>
  <c r="O8"/>
  <c r="P8"/>
  <c r="M4"/>
  <c r="N4"/>
  <c r="O4"/>
  <c r="P4"/>
  <c r="L5"/>
  <c r="L6"/>
  <c r="L7"/>
  <c r="L8"/>
  <c r="L4"/>
  <c r="K5"/>
  <c r="K6"/>
  <c r="K7"/>
  <c r="K8"/>
  <c r="K4"/>
  <c r="AH5" l="1"/>
  <c r="AI5"/>
  <c r="Q8"/>
  <c r="Q7"/>
  <c r="Q6"/>
  <c r="Q5"/>
  <c r="Q4"/>
  <c r="AH6" l="1"/>
  <c r="AI6"/>
  <c r="AH7" l="1"/>
  <c r="AI7"/>
  <c r="AI8" l="1"/>
  <c r="AH8"/>
</calcChain>
</file>

<file path=xl/sharedStrings.xml><?xml version="1.0" encoding="utf-8"?>
<sst xmlns="http://schemas.openxmlformats.org/spreadsheetml/2006/main" count="76" uniqueCount="58">
  <si>
    <t>tracing before</t>
  </si>
  <si>
    <t>tracing after</t>
  </si>
  <si>
    <t>instance extraction</t>
  </si>
  <si>
    <t>min</t>
  </si>
  <si>
    <t>max</t>
  </si>
  <si>
    <t>mo</t>
  </si>
  <si>
    <t>att</t>
  </si>
  <si>
    <t>cons time</t>
  </si>
  <si>
    <t>ins</t>
  </si>
  <si>
    <t>generalisation</t>
  </si>
  <si>
    <t>MO rules</t>
  </si>
  <si>
    <t>instances NO</t>
  </si>
  <si>
    <t>Execution time</t>
  </si>
  <si>
    <t xml:space="preserve"> size (total number of elements)</t>
  </si>
  <si>
    <t>max rules</t>
  </si>
  <si>
    <t xml:space="preserve">number of rules </t>
  </si>
  <si>
    <t>max rules with MO</t>
  </si>
  <si>
    <t>Full spec after extracting rules with mo (total number of max rules that don't have any MO + rule with MO) all max rules that generate the same MO rule e.g. MO1, are replaced by MO1</t>
  </si>
  <si>
    <t>max ratio</t>
  </si>
  <si>
    <t>max with MO ratio</t>
  </si>
  <si>
    <t>total elements in ins/ elements in max</t>
  </si>
  <si>
    <t>constraints</t>
  </si>
  <si>
    <t>attSize</t>
  </si>
  <si>
    <t>Abstraction ratio based on number of elements</t>
  </si>
  <si>
    <t>total number of ins rules/ max rules</t>
  </si>
  <si>
    <t>total number of ins rules/ max rules with MO</t>
  </si>
  <si>
    <t xml:space="preserve">number of </t>
  </si>
  <si>
    <t>Abstraction ratio based on number of rules</t>
  </si>
  <si>
    <t>Total</t>
  </si>
  <si>
    <t>support (r):
max rules used to generate rule with MO</t>
  </si>
  <si>
    <t>support(r) over all MO rules r =&gt; avg-support</t>
  </si>
  <si>
    <t>MO o element type</t>
  </si>
  <si>
    <t>total of number of occurance in all max rules that MO rule extracted from</t>
  </si>
  <si>
    <t>support(o) over all MOs o =&gt; avg-support(o)</t>
  </si>
  <si>
    <t>test cases</t>
  </si>
  <si>
    <t>confidence of MO rules based on support(o)</t>
  </si>
  <si>
    <t>covered instructions</t>
  </si>
  <si>
    <t>concrete  elements replaced by MO</t>
  </si>
  <si>
    <t>exp1</t>
  </si>
  <si>
    <t>exp2</t>
  </si>
  <si>
    <t>number of max rules</t>
  </si>
  <si>
    <t>exp3</t>
  </si>
  <si>
    <t>occurrence</t>
  </si>
  <si>
    <t>exp5</t>
  </si>
  <si>
    <t>exp4</t>
  </si>
  <si>
    <t>Constraints</t>
  </si>
  <si>
    <t>Min rules</t>
  </si>
  <si>
    <t>Max rules</t>
  </si>
  <si>
    <t>Tracing</t>
  </si>
  <si>
    <t>total elements in max/ elements in max with MO ( as explained in AA3)</t>
  </si>
  <si>
    <t>XMLElement</t>
  </si>
  <si>
    <t>total size</t>
  </si>
  <si>
    <t>total time</t>
  </si>
  <si>
    <t>avg for both=</t>
  </si>
  <si>
    <t>2099 / 5836</t>
  </si>
  <si>
    <t>classes</t>
  </si>
  <si>
    <t>54.7 minutes</t>
  </si>
  <si>
    <t>Contract instances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</si>
</sst>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7EFCF"/>
        <bgColor indexed="64"/>
      </patternFill>
    </fill>
    <fill>
      <patternFill patternType="solid">
        <fgColor rgb="FFA8E6B4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3F3F3F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8" fillId="5" borderId="7" applyNumberFormat="0" applyAlignment="0" applyProtection="0"/>
  </cellStyleXfs>
  <cellXfs count="6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4" borderId="2" xfId="3" applyFont="1" applyBorder="1" applyAlignment="1">
      <alignment horizontal="center"/>
    </xf>
    <xf numFmtId="0" fontId="6" fillId="3" borderId="2" xfId="2" applyFont="1" applyBorder="1" applyAlignment="1">
      <alignment horizontal="center"/>
    </xf>
    <xf numFmtId="0" fontId="5" fillId="2" borderId="4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" borderId="2" xfId="1" applyFont="1" applyBorder="1" applyAlignment="1">
      <alignment horizontal="center"/>
    </xf>
    <xf numFmtId="0" fontId="9" fillId="8" borderId="2" xfId="1" applyFont="1" applyFill="1" applyBorder="1" applyAlignment="1">
      <alignment horizontal="left" wrapText="1"/>
    </xf>
    <xf numFmtId="0" fontId="9" fillId="7" borderId="2" xfId="1" applyFont="1" applyFill="1" applyBorder="1" applyAlignment="1">
      <alignment horizontal="center" wrapText="1"/>
    </xf>
    <xf numFmtId="0" fontId="5" fillId="2" borderId="2" xfId="1" applyFont="1" applyBorder="1" applyAlignment="1">
      <alignment horizontal="center" wrapText="1"/>
    </xf>
    <xf numFmtId="0" fontId="11" fillId="0" borderId="2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9" fillId="2" borderId="12" xfId="1" applyFont="1" applyBorder="1" applyAlignment="1">
      <alignment horizontal="center" wrapText="1"/>
    </xf>
    <xf numFmtId="0" fontId="9" fillId="2" borderId="10" xfId="1" applyFont="1" applyBorder="1" applyAlignment="1">
      <alignment horizontal="center"/>
    </xf>
    <xf numFmtId="0" fontId="9" fillId="2" borderId="11" xfId="1" applyFont="1" applyBorder="1" applyAlignment="1">
      <alignment horizontal="center" wrapText="1"/>
    </xf>
    <xf numFmtId="0" fontId="0" fillId="0" borderId="26" xfId="0" applyFill="1" applyBorder="1" applyAlignment="1">
      <alignment horizontal="center"/>
    </xf>
    <xf numFmtId="0" fontId="0" fillId="0" borderId="2" xfId="0" applyFill="1" applyBorder="1"/>
    <xf numFmtId="0" fontId="14" fillId="5" borderId="13" xfId="4" applyFont="1" applyBorder="1" applyAlignment="1">
      <alignment horizontal="center"/>
    </xf>
    <xf numFmtId="0" fontId="12" fillId="2" borderId="2" xfId="1" applyFont="1" applyBorder="1" applyAlignment="1">
      <alignment horizont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3" fillId="4" borderId="2" xfId="3" applyBorder="1"/>
    <xf numFmtId="0" fontId="8" fillId="5" borderId="7" xfId="4" applyAlignment="1">
      <alignment horizontal="center"/>
    </xf>
    <xf numFmtId="0" fontId="0" fillId="0" borderId="27" xfId="0" applyFill="1" applyBorder="1" applyAlignment="1">
      <alignment horizontal="center" vertical="center"/>
    </xf>
    <xf numFmtId="0" fontId="15" fillId="5" borderId="7" xfId="4" applyFont="1" applyAlignment="1">
      <alignment horizontal="center"/>
    </xf>
    <xf numFmtId="0" fontId="0" fillId="0" borderId="0" xfId="0" applyAlignment="1">
      <alignment horizontal="right"/>
    </xf>
    <xf numFmtId="0" fontId="0" fillId="6" borderId="2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3" borderId="9" xfId="2" applyFont="1" applyBorder="1" applyAlignment="1">
      <alignment horizontal="center"/>
    </xf>
    <xf numFmtId="0" fontId="10" fillId="3" borderId="21" xfId="2" applyFont="1" applyBorder="1" applyAlignment="1">
      <alignment horizontal="center"/>
    </xf>
    <xf numFmtId="0" fontId="10" fillId="3" borderId="12" xfId="2" applyFont="1" applyBorder="1" applyAlignment="1">
      <alignment horizontal="center"/>
    </xf>
    <xf numFmtId="0" fontId="11" fillId="3" borderId="8" xfId="2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0" fillId="0" borderId="25" xfId="0" applyBorder="1"/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11" fillId="3" borderId="18" xfId="2" applyFont="1" applyBorder="1" applyAlignment="1">
      <alignment horizontal="center"/>
    </xf>
    <xf numFmtId="0" fontId="11" fillId="3" borderId="19" xfId="2" applyFont="1" applyBorder="1" applyAlignment="1">
      <alignment horizontal="center"/>
    </xf>
    <xf numFmtId="0" fontId="11" fillId="3" borderId="22" xfId="2" applyFont="1" applyBorder="1" applyAlignment="1">
      <alignment horizontal="center"/>
    </xf>
    <xf numFmtId="0" fontId="11" fillId="3" borderId="0" xfId="2" applyFont="1" applyBorder="1" applyAlignment="1">
      <alignment horizontal="center"/>
    </xf>
    <xf numFmtId="0" fontId="13" fillId="3" borderId="5" xfId="2" applyFont="1" applyBorder="1" applyAlignment="1">
      <alignment horizontal="center"/>
    </xf>
    <xf numFmtId="0" fontId="13" fillId="3" borderId="3" xfId="2" applyFont="1" applyBorder="1" applyAlignment="1">
      <alignment horizontal="center"/>
    </xf>
    <xf numFmtId="0" fontId="11" fillId="3" borderId="5" xfId="2" applyFont="1" applyBorder="1" applyAlignment="1">
      <alignment horizontal="center"/>
    </xf>
    <xf numFmtId="0" fontId="11" fillId="3" borderId="6" xfId="2" applyFont="1" applyBorder="1" applyAlignment="1">
      <alignment horizontal="center"/>
    </xf>
    <xf numFmtId="0" fontId="11" fillId="3" borderId="3" xfId="2" applyFont="1" applyBorder="1" applyAlignment="1">
      <alignment horizontal="center"/>
    </xf>
    <xf numFmtId="0" fontId="11" fillId="3" borderId="26" xfId="2" applyFont="1" applyBorder="1" applyAlignment="1">
      <alignment horizontal="center"/>
    </xf>
  </cellXfs>
  <cellStyles count="5">
    <cellStyle name="Normal" xfId="0" builtinId="0"/>
    <cellStyle name="إخراج" xfId="4" builtinId="21"/>
    <cellStyle name="إدخال" xfId="3" builtinId="20"/>
    <cellStyle name="جيد" xfId="1" builtinId="26"/>
    <cellStyle name="سيئ" xfId="2" builtinId="27"/>
  </cellStyles>
  <dxfs count="0"/>
  <tableStyles count="0" defaultTableStyle="TableStyleMedium9" defaultPivotStyle="PivotStyleLight16"/>
  <colors>
    <mruColors>
      <color rgb="FF860000"/>
      <color rgb="FFA8E6B4"/>
      <color rgb="FFC7EFCF"/>
      <color rgb="FFEAEAEA"/>
      <color rgb="FF10253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NanoXML!$K$3</c:f>
              <c:strCache>
                <c:ptCount val="1"/>
                <c:pt idx="0">
                  <c:v>Tracing</c:v>
                </c:pt>
              </c:strCache>
            </c:strRef>
          </c:tx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NanoXML!$K$4:$K$8</c:f>
              <c:numCache>
                <c:formatCode>General</c:formatCode>
                <c:ptCount val="5"/>
                <c:pt idx="0">
                  <c:v>0.46870000000000001</c:v>
                </c:pt>
                <c:pt idx="1">
                  <c:v>8.0216999999999992</c:v>
                </c:pt>
                <c:pt idx="2">
                  <c:v>10.1188</c:v>
                </c:pt>
                <c:pt idx="3">
                  <c:v>19.488099999999999</c:v>
                </c:pt>
                <c:pt idx="4">
                  <c:v>31.5732</c:v>
                </c:pt>
              </c:numCache>
            </c:numRef>
          </c:val>
        </c:ser>
        <c:ser>
          <c:idx val="1"/>
          <c:order val="1"/>
          <c:tx>
            <c:strRef>
              <c:f>NanoXML!$L$3</c:f>
              <c:strCache>
                <c:ptCount val="1"/>
                <c:pt idx="0">
                  <c:v>Contract instances</c:v>
                </c:pt>
              </c:strCache>
            </c:strRef>
          </c:tx>
          <c:spPr>
            <a:ln w="38100"/>
          </c:spP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NanoXML!$L$4:$L$8</c:f>
              <c:numCache>
                <c:formatCode>General</c:formatCode>
                <c:ptCount val="5"/>
                <c:pt idx="0">
                  <c:v>4.0365000000000002</c:v>
                </c:pt>
                <c:pt idx="1">
                  <c:v>78.159599999999998</c:v>
                </c:pt>
                <c:pt idx="2">
                  <c:v>114.6407</c:v>
                </c:pt>
                <c:pt idx="3">
                  <c:v>191.28370000000001</c:v>
                </c:pt>
                <c:pt idx="4">
                  <c:v>281.30939999999998</c:v>
                </c:pt>
              </c:numCache>
            </c:numRef>
          </c:val>
        </c:ser>
        <c:ser>
          <c:idx val="2"/>
          <c:order val="2"/>
          <c:tx>
            <c:strRef>
              <c:f>NanoXML!$M$3</c:f>
              <c:strCache>
                <c:ptCount val="1"/>
                <c:pt idx="0">
                  <c:v>Min rules</c:v>
                </c:pt>
              </c:strCache>
            </c:strRef>
          </c:tx>
          <c:spPr>
            <a:ln w="38100"/>
          </c:spP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NanoXML!$M$4:$M$8</c:f>
              <c:numCache>
                <c:formatCode>General</c:formatCode>
                <c:ptCount val="5"/>
                <c:pt idx="0">
                  <c:v>5.6993999999999998</c:v>
                </c:pt>
                <c:pt idx="1">
                  <c:v>73.8339</c:v>
                </c:pt>
                <c:pt idx="2">
                  <c:v>138.37389999999999</c:v>
                </c:pt>
                <c:pt idx="3">
                  <c:v>218.75149999999999</c:v>
                </c:pt>
                <c:pt idx="4">
                  <c:v>309.30849999999998</c:v>
                </c:pt>
              </c:numCache>
            </c:numRef>
          </c:val>
        </c:ser>
        <c:ser>
          <c:idx val="3"/>
          <c:order val="3"/>
          <c:tx>
            <c:strRef>
              <c:f>NanoXML!$N$3</c:f>
              <c:strCache>
                <c:ptCount val="1"/>
                <c:pt idx="0">
                  <c:v>Max rules</c:v>
                </c:pt>
              </c:strCache>
            </c:strRef>
          </c:tx>
          <c:spPr>
            <a:ln w="41275"/>
          </c:spP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NanoXML!$N$4:$N$8</c:f>
              <c:numCache>
                <c:formatCode>General</c:formatCode>
                <c:ptCount val="5"/>
                <c:pt idx="0">
                  <c:v>3.3287</c:v>
                </c:pt>
                <c:pt idx="1">
                  <c:v>120.6348</c:v>
                </c:pt>
                <c:pt idx="2">
                  <c:v>266.36399999999998</c:v>
                </c:pt>
                <c:pt idx="3">
                  <c:v>481.00069999999999</c:v>
                </c:pt>
                <c:pt idx="4">
                  <c:v>758.64620000000002</c:v>
                </c:pt>
              </c:numCache>
            </c:numRef>
          </c:val>
        </c:ser>
        <c:ser>
          <c:idx val="4"/>
          <c:order val="4"/>
          <c:tx>
            <c:strRef>
              <c:f>NanoXML!$O$3</c:f>
              <c:strCache>
                <c:ptCount val="1"/>
                <c:pt idx="0">
                  <c:v>MO rules</c:v>
                </c:pt>
              </c:strCache>
            </c:strRef>
          </c:tx>
          <c:spPr>
            <a:ln w="38100"/>
          </c:spP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NanoXML!$O$4:$O$8</c:f>
              <c:numCache>
                <c:formatCode>General</c:formatCode>
                <c:ptCount val="5"/>
                <c:pt idx="0">
                  <c:v>2.4763999999999999</c:v>
                </c:pt>
                <c:pt idx="1">
                  <c:v>4.0082000000000004</c:v>
                </c:pt>
                <c:pt idx="2">
                  <c:v>4.0998999999999999</c:v>
                </c:pt>
                <c:pt idx="3">
                  <c:v>4.1161000000000003</c:v>
                </c:pt>
                <c:pt idx="4">
                  <c:v>4.2670000000000003</c:v>
                </c:pt>
              </c:numCache>
            </c:numRef>
          </c:val>
        </c:ser>
        <c:ser>
          <c:idx val="5"/>
          <c:order val="5"/>
          <c:tx>
            <c:strRef>
              <c:f>NanoXML!$P$3</c:f>
              <c:strCache>
                <c:ptCount val="1"/>
                <c:pt idx="0">
                  <c:v>Constraints</c:v>
                </c:pt>
              </c:strCache>
            </c:strRef>
          </c:tx>
          <c:spPr>
            <a:ln w="38100"/>
          </c:spP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NanoXML!$P$4:$P$8</c:f>
              <c:numCache>
                <c:formatCode>General</c:formatCode>
                <c:ptCount val="5"/>
                <c:pt idx="0">
                  <c:v>10.8985</c:v>
                </c:pt>
                <c:pt idx="1">
                  <c:v>27.744399999999999</c:v>
                </c:pt>
                <c:pt idx="2">
                  <c:v>31.8095</c:v>
                </c:pt>
                <c:pt idx="3">
                  <c:v>36.828200000000002</c:v>
                </c:pt>
                <c:pt idx="4">
                  <c:v>40.911900000000003</c:v>
                </c:pt>
              </c:numCache>
            </c:numRef>
          </c:val>
        </c:ser>
        <c:ser>
          <c:idx val="6"/>
          <c:order val="6"/>
          <c:tx>
            <c:strRef>
              <c:f>NanoXML!$Q$3</c:f>
              <c:strCache>
                <c:ptCount val="1"/>
                <c:pt idx="0">
                  <c:v>Total</c:v>
                </c:pt>
              </c:strCache>
            </c:strRef>
          </c:tx>
          <c:spPr>
            <a:ln w="38100"/>
          </c:spPr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Val val="1"/>
          </c:dLbls>
          <c:val>
            <c:numRef>
              <c:f>NanoXML!$Q$4:$Q$8</c:f>
              <c:numCache>
                <c:formatCode>General</c:formatCode>
                <c:ptCount val="5"/>
                <c:pt idx="0">
                  <c:v>26.908200000000001</c:v>
                </c:pt>
                <c:pt idx="1">
                  <c:v>312.40259999999995</c:v>
                </c:pt>
                <c:pt idx="2">
                  <c:v>565.40679999999998</c:v>
                </c:pt>
                <c:pt idx="3">
                  <c:v>951.4683</c:v>
                </c:pt>
                <c:pt idx="4">
                  <c:v>1426.0162000000003</c:v>
                </c:pt>
              </c:numCache>
            </c:numRef>
          </c:val>
        </c:ser>
        <c:marker val="1"/>
        <c:axId val="96117504"/>
        <c:axId val="96119040"/>
      </c:lineChart>
      <c:catAx>
        <c:axId val="961175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96119040"/>
        <c:crosses val="autoZero"/>
        <c:auto val="1"/>
        <c:lblAlgn val="ctr"/>
        <c:lblOffset val="100"/>
      </c:catAx>
      <c:valAx>
        <c:axId val="9611904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9611750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lineChart>
        <c:grouping val="standard"/>
        <c:ser>
          <c:idx val="1"/>
          <c:order val="0"/>
          <c:tx>
            <c:strRef>
              <c:f>NanoXML!$AE$2</c:f>
              <c:strCache>
                <c:ptCount val="1"/>
                <c:pt idx="0">
                  <c:v>max ratio</c:v>
                </c:pt>
              </c:strCache>
            </c:strRef>
          </c:tx>
          <c:spPr>
            <a:ln w="190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NanoXML!$AE$4:$AE$8</c:f>
              <c:numCache>
                <c:formatCode>General</c:formatCode>
                <c:ptCount val="5"/>
                <c:pt idx="0">
                  <c:v>7.3555555555555552</c:v>
                </c:pt>
                <c:pt idx="1">
                  <c:v>19.623999999999999</c:v>
                </c:pt>
                <c:pt idx="2">
                  <c:v>37.44</c:v>
                </c:pt>
                <c:pt idx="3">
                  <c:v>55.136000000000003</c:v>
                </c:pt>
                <c:pt idx="4">
                  <c:v>72.64</c:v>
                </c:pt>
              </c:numCache>
            </c:numRef>
          </c:val>
        </c:ser>
        <c:ser>
          <c:idx val="2"/>
          <c:order val="1"/>
          <c:tx>
            <c:strRef>
              <c:f>NanoXML!$AF$2</c:f>
              <c:strCache>
                <c:ptCount val="1"/>
                <c:pt idx="0">
                  <c:v>max with MO ratio</c:v>
                </c:pt>
              </c:strCache>
            </c:strRef>
          </c:tx>
          <c:spPr>
            <a:ln w="50800" cmpd="thickThin">
              <a:prstDash val="sysDot"/>
            </a:ln>
          </c:spPr>
          <c:marker>
            <c:symbol val="none"/>
          </c:marke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NanoXML!$AF$4:$AF$8</c:f>
              <c:numCache>
                <c:formatCode>General</c:formatCode>
                <c:ptCount val="5"/>
                <c:pt idx="0">
                  <c:v>11.25</c:v>
                </c:pt>
                <c:pt idx="1">
                  <c:v>20.833333333333332</c:v>
                </c:pt>
                <c:pt idx="2">
                  <c:v>20.833333333333332</c:v>
                </c:pt>
                <c:pt idx="3">
                  <c:v>20.833333333333332</c:v>
                </c:pt>
                <c:pt idx="4">
                  <c:v>20.833333333333332</c:v>
                </c:pt>
              </c:numCache>
            </c:numRef>
          </c:val>
        </c:ser>
        <c:ser>
          <c:idx val="0"/>
          <c:order val="2"/>
          <c:tx>
            <c:strRef>
              <c:f>NanoXML!$X$3</c:f>
              <c:strCache>
                <c:ptCount val="1"/>
                <c:pt idx="0">
                  <c:v>constraints</c:v>
                </c:pt>
              </c:strCache>
            </c:strRef>
          </c:tx>
          <c:spPr>
            <a:ln w="57150" cmpd="dbl"/>
          </c:spPr>
          <c:marker>
            <c:symbol val="none"/>
          </c:marker>
          <c:val>
            <c:numRef>
              <c:f>NanoXML!$X$4:$X$8</c:f>
              <c:numCache>
                <c:formatCode>General</c:formatCode>
                <c:ptCount val="5"/>
                <c:pt idx="0">
                  <c:v>58</c:v>
                </c:pt>
                <c:pt idx="1">
                  <c:v>253</c:v>
                </c:pt>
                <c:pt idx="2">
                  <c:v>253</c:v>
                </c:pt>
                <c:pt idx="3">
                  <c:v>253</c:v>
                </c:pt>
                <c:pt idx="4">
                  <c:v>253</c:v>
                </c:pt>
              </c:numCache>
            </c:numRef>
          </c:val>
        </c:ser>
        <c:marker val="1"/>
        <c:axId val="96181248"/>
        <c:axId val="96191616"/>
      </c:lineChart>
      <c:catAx>
        <c:axId val="96181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400" b="0"/>
                </a:pPr>
                <a:r>
                  <a:rPr lang="en-GB" sz="2400" b="0"/>
                  <a:t>Abstraction based on number of elements</a:t>
                </a:r>
                <a:endParaRPr lang="ar-SA" sz="2400" b="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96191616"/>
        <c:crosses val="autoZero"/>
        <c:auto val="1"/>
        <c:lblAlgn val="ctr"/>
        <c:lblOffset val="100"/>
      </c:catAx>
      <c:valAx>
        <c:axId val="96191616"/>
        <c:scaling>
          <c:logBase val="2"/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961812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lineChart>
        <c:grouping val="standard"/>
        <c:ser>
          <c:idx val="1"/>
          <c:order val="0"/>
          <c:tx>
            <c:strRef>
              <c:f>NanoXML!$AH$2</c:f>
              <c:strCache>
                <c:ptCount val="1"/>
                <c:pt idx="0">
                  <c:v>max ratio</c:v>
                </c:pt>
              </c:strCache>
            </c:strRef>
          </c:tx>
          <c:spPr>
            <a:ln w="190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NanoXML!$AH$4:$AH$8</c:f>
              <c:numCache>
                <c:formatCode>General</c:formatCode>
                <c:ptCount val="5"/>
                <c:pt idx="0">
                  <c:v>1.4750000000000001</c:v>
                </c:pt>
                <c:pt idx="1">
                  <c:v>14.390243902439025</c:v>
                </c:pt>
                <c:pt idx="2">
                  <c:v>27.341463414634145</c:v>
                </c:pt>
                <c:pt idx="3">
                  <c:v>40.292682926829265</c:v>
                </c:pt>
                <c:pt idx="4">
                  <c:v>53.243902439024389</c:v>
                </c:pt>
              </c:numCache>
            </c:numRef>
          </c:val>
        </c:ser>
        <c:ser>
          <c:idx val="2"/>
          <c:order val="1"/>
          <c:tx>
            <c:strRef>
              <c:f>NanoXML!$AI$2</c:f>
              <c:strCache>
                <c:ptCount val="1"/>
                <c:pt idx="0">
                  <c:v>max with MO ratio</c:v>
                </c:pt>
              </c:strCache>
            </c:strRef>
          </c:tx>
          <c:spPr>
            <a:ln w="50800" cmpd="thickThin">
              <a:prstDash val="sysDot"/>
            </a:ln>
          </c:spPr>
          <c:marker>
            <c:symbol val="none"/>
          </c:marker>
          <c:cat>
            <c:numRef>
              <c:f>NanoXML!$J$4:$J$8</c:f>
              <c:numCache>
                <c:formatCode>General</c:formatCode>
                <c:ptCount val="5"/>
                <c:pt idx="0">
                  <c:v>59</c:v>
                </c:pt>
                <c:pt idx="1">
                  <c:v>590</c:v>
                </c:pt>
                <c:pt idx="2">
                  <c:v>1121</c:v>
                </c:pt>
                <c:pt idx="3">
                  <c:v>1652</c:v>
                </c:pt>
                <c:pt idx="4">
                  <c:v>2183</c:v>
                </c:pt>
              </c:numCache>
            </c:numRef>
          </c:cat>
          <c:val>
            <c:numRef>
              <c:f>NanoXML!$AI$4:$AI$8</c:f>
              <c:numCache>
                <c:formatCode>General</c:formatCode>
                <c:ptCount val="5"/>
                <c:pt idx="0">
                  <c:v>1.5128205128205128</c:v>
                </c:pt>
                <c:pt idx="1">
                  <c:v>14.75</c:v>
                </c:pt>
                <c:pt idx="2">
                  <c:v>28.024999999999999</c:v>
                </c:pt>
                <c:pt idx="3">
                  <c:v>41.3</c:v>
                </c:pt>
                <c:pt idx="4">
                  <c:v>54.575000000000003</c:v>
                </c:pt>
              </c:numCache>
            </c:numRef>
          </c:val>
        </c:ser>
        <c:marker val="1"/>
        <c:axId val="97133696"/>
        <c:axId val="97135616"/>
      </c:lineChart>
      <c:catAx>
        <c:axId val="97133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0" b="0"/>
                </a:pPr>
                <a:r>
                  <a:rPr lang="en-GB" sz="2000" b="0"/>
                  <a:t>Abstraction based on number of rules </a:t>
                </a:r>
                <a:endParaRPr lang="ar-SA" sz="2000" b="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97135616"/>
        <c:crosses val="autoZero"/>
        <c:auto val="1"/>
        <c:lblAlgn val="ctr"/>
        <c:lblOffset val="100"/>
      </c:catAx>
      <c:valAx>
        <c:axId val="971356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971336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769844</xdr:colOff>
      <xdr:row>11</xdr:row>
      <xdr:rowOff>136152</xdr:rowOff>
    </xdr:from>
    <xdr:to>
      <xdr:col>11</xdr:col>
      <xdr:colOff>1156447</xdr:colOff>
      <xdr:row>39</xdr:row>
      <xdr:rowOff>145675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33617</xdr:colOff>
      <xdr:row>11</xdr:row>
      <xdr:rowOff>134469</xdr:rowOff>
    </xdr:from>
    <xdr:to>
      <xdr:col>22</xdr:col>
      <xdr:colOff>661146</xdr:colOff>
      <xdr:row>39</xdr:row>
      <xdr:rowOff>168088</xdr:rowOff>
    </xdr:to>
    <xdr:graphicFrame macro="">
      <xdr:nvGraphicFramePr>
        <xdr:cNvPr id="5" name="مخطط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862853</xdr:colOff>
      <xdr:row>11</xdr:row>
      <xdr:rowOff>145674</xdr:rowOff>
    </xdr:from>
    <xdr:to>
      <xdr:col>30</xdr:col>
      <xdr:colOff>134470</xdr:colOff>
      <xdr:row>39</xdr:row>
      <xdr:rowOff>179293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7"/>
  <sheetViews>
    <sheetView tabSelected="1" topLeftCell="A7" zoomScale="85" zoomScaleNormal="85" workbookViewId="0">
      <selection activeCell="K44" sqref="K44"/>
    </sheetView>
  </sheetViews>
  <sheetFormatPr defaultRowHeight="15"/>
  <cols>
    <col min="1" max="1" width="13.7109375" customWidth="1"/>
    <col min="2" max="2" width="13" customWidth="1"/>
    <col min="3" max="3" width="12" customWidth="1"/>
    <col min="4" max="8" width="10.85546875" customWidth="1"/>
    <col min="9" max="9" width="10.140625" style="4" customWidth="1"/>
    <col min="10" max="10" width="20" customWidth="1"/>
    <col min="11" max="11" width="14.5703125" customWidth="1"/>
    <col min="12" max="12" width="17.7109375" customWidth="1"/>
    <col min="17" max="17" width="18.85546875" customWidth="1"/>
    <col min="19" max="19" width="13.140625" customWidth="1"/>
    <col min="20" max="20" width="13.7109375" customWidth="1"/>
    <col min="21" max="21" width="12.5703125" customWidth="1"/>
    <col min="23" max="23" width="11.28515625" customWidth="1"/>
    <col min="24" max="24" width="13.7109375" customWidth="1"/>
    <col min="26" max="26" width="11.7109375" customWidth="1"/>
    <col min="27" max="27" width="44" customWidth="1"/>
    <col min="28" max="28" width="36.28515625" customWidth="1"/>
    <col min="29" max="29" width="23" customWidth="1"/>
    <col min="31" max="31" width="29.28515625" customWidth="1"/>
    <col min="32" max="32" width="31.5703125" customWidth="1"/>
    <col min="34" max="34" width="30.140625" customWidth="1"/>
    <col min="35" max="35" width="27.7109375" customWidth="1"/>
    <col min="37" max="37" width="17.28515625" customWidth="1"/>
    <col min="38" max="38" width="27.85546875" customWidth="1"/>
    <col min="39" max="39" width="20.140625" customWidth="1"/>
    <col min="41" max="41" width="27.28515625" customWidth="1"/>
    <col min="42" max="42" width="38.28515625" customWidth="1"/>
    <col min="43" max="43" width="22.28515625" customWidth="1"/>
    <col min="45" max="45" width="14.5703125" customWidth="1"/>
    <col min="46" max="46" width="13.140625" customWidth="1"/>
    <col min="47" max="47" width="18" customWidth="1"/>
  </cols>
  <sheetData>
    <row r="1" spans="1:47" ht="15.75" customHeight="1">
      <c r="J1" s="43" t="s">
        <v>12</v>
      </c>
      <c r="K1" s="44"/>
      <c r="L1" s="44"/>
      <c r="M1" s="44"/>
      <c r="N1" s="44"/>
      <c r="O1" s="44"/>
      <c r="P1" s="44"/>
      <c r="Q1" s="45"/>
      <c r="S1" s="46" t="s">
        <v>13</v>
      </c>
      <c r="T1" s="47"/>
      <c r="U1" s="47"/>
      <c r="V1" s="47"/>
      <c r="W1" s="48"/>
      <c r="X1" s="24"/>
      <c r="Z1" s="56" t="s">
        <v>15</v>
      </c>
      <c r="AA1" s="57"/>
      <c r="AB1" s="57"/>
      <c r="AC1" s="57"/>
      <c r="AE1" s="54" t="s">
        <v>23</v>
      </c>
      <c r="AF1" s="55"/>
      <c r="AH1" s="54" t="s">
        <v>27</v>
      </c>
      <c r="AI1" s="55"/>
      <c r="AK1" s="57" t="s">
        <v>35</v>
      </c>
      <c r="AL1" s="57"/>
      <c r="AM1" s="63"/>
    </row>
    <row r="2" spans="1:47" ht="15.75" customHeight="1" thickBot="1">
      <c r="J2" s="3"/>
      <c r="K2" s="40" t="s">
        <v>2</v>
      </c>
      <c r="L2" s="41"/>
      <c r="M2" s="40" t="s">
        <v>9</v>
      </c>
      <c r="N2" s="42"/>
      <c r="O2" s="42"/>
      <c r="P2" s="41"/>
      <c r="S2" s="49"/>
      <c r="T2" s="50"/>
      <c r="U2" s="50"/>
      <c r="V2" s="50"/>
      <c r="W2" s="51"/>
      <c r="X2" s="24" t="s">
        <v>26</v>
      </c>
      <c r="Z2" s="56"/>
      <c r="AA2" s="57"/>
      <c r="AB2" s="57"/>
      <c r="AC2" s="57"/>
      <c r="AE2" s="23" t="s">
        <v>18</v>
      </c>
      <c r="AF2" s="23" t="s">
        <v>19</v>
      </c>
      <c r="AH2" s="23" t="s">
        <v>18</v>
      </c>
      <c r="AI2" s="23" t="s">
        <v>19</v>
      </c>
    </row>
    <row r="3" spans="1:47" ht="68.25" customHeight="1">
      <c r="A3" s="1" t="s">
        <v>0</v>
      </c>
      <c r="B3" s="1" t="s">
        <v>1</v>
      </c>
      <c r="C3" s="1" t="s">
        <v>7</v>
      </c>
      <c r="D3" s="1" t="s">
        <v>3</v>
      </c>
      <c r="E3" s="1" t="s">
        <v>4</v>
      </c>
      <c r="F3" s="1" t="s">
        <v>5</v>
      </c>
      <c r="G3" s="1" t="s">
        <v>6</v>
      </c>
      <c r="H3" s="29" t="s">
        <v>22</v>
      </c>
      <c r="J3" s="5" t="s">
        <v>11</v>
      </c>
      <c r="K3" s="7" t="s">
        <v>48</v>
      </c>
      <c r="L3" s="7" t="s">
        <v>57</v>
      </c>
      <c r="M3" s="7" t="s">
        <v>46</v>
      </c>
      <c r="N3" s="7" t="s">
        <v>47</v>
      </c>
      <c r="O3" s="7" t="s">
        <v>10</v>
      </c>
      <c r="P3" s="7" t="s">
        <v>45</v>
      </c>
      <c r="Q3" s="6" t="s">
        <v>28</v>
      </c>
      <c r="S3" s="26" t="s">
        <v>8</v>
      </c>
      <c r="T3" s="19" t="s">
        <v>3</v>
      </c>
      <c r="U3" s="19" t="s">
        <v>4</v>
      </c>
      <c r="V3" s="19" t="s">
        <v>5</v>
      </c>
      <c r="W3" s="27" t="s">
        <v>37</v>
      </c>
      <c r="X3" s="25" t="s">
        <v>21</v>
      </c>
      <c r="Z3" s="19" t="s">
        <v>14</v>
      </c>
      <c r="AA3" s="20" t="s">
        <v>17</v>
      </c>
      <c r="AB3" s="21" t="s">
        <v>16</v>
      </c>
      <c r="AC3" s="21" t="s">
        <v>29</v>
      </c>
      <c r="AE3" s="22" t="s">
        <v>20</v>
      </c>
      <c r="AF3" s="22" t="s">
        <v>49</v>
      </c>
      <c r="AH3" s="22" t="s">
        <v>24</v>
      </c>
      <c r="AI3" s="22" t="s">
        <v>25</v>
      </c>
      <c r="AL3" s="31" t="s">
        <v>31</v>
      </c>
      <c r="AM3" s="31" t="s">
        <v>32</v>
      </c>
      <c r="AO3" s="34" t="s">
        <v>38</v>
      </c>
      <c r="AP3" s="34" t="s">
        <v>42</v>
      </c>
      <c r="AQ3" s="34" t="s">
        <v>40</v>
      </c>
      <c r="AS3" s="39" t="s">
        <v>34</v>
      </c>
      <c r="AT3" s="32" t="s">
        <v>55</v>
      </c>
      <c r="AU3" s="39" t="s">
        <v>36</v>
      </c>
    </row>
    <row r="4" spans="1:47">
      <c r="A4" s="1">
        <v>36243963383938</v>
      </c>
      <c r="B4" s="1">
        <v>36248468594565</v>
      </c>
      <c r="C4" s="1">
        <v>4036480409</v>
      </c>
      <c r="D4" s="1">
        <v>5699389987</v>
      </c>
      <c r="E4" s="1">
        <v>3328661951</v>
      </c>
      <c r="F4" s="1">
        <v>2476419318</v>
      </c>
      <c r="G4" s="1">
        <v>10898521838</v>
      </c>
      <c r="H4" s="1">
        <v>58</v>
      </c>
      <c r="I4" s="28"/>
      <c r="J4" s="8">
        <v>59</v>
      </c>
      <c r="K4" s="8">
        <f>ROUND((B4-A4-C4)/1000000000,4)</f>
        <v>0.46870000000000001</v>
      </c>
      <c r="L4" s="8">
        <f>ROUND((C4)/1000000000,4)</f>
        <v>4.0365000000000002</v>
      </c>
      <c r="M4" s="8">
        <f t="shared" ref="M4:P4" si="0">ROUND((D4)/1000000000,4)</f>
        <v>5.6993999999999998</v>
      </c>
      <c r="N4" s="8">
        <f t="shared" si="0"/>
        <v>3.3287</v>
      </c>
      <c r="O4" s="8">
        <f t="shared" si="0"/>
        <v>2.4763999999999999</v>
      </c>
      <c r="P4" s="8">
        <f t="shared" si="0"/>
        <v>10.8985</v>
      </c>
      <c r="Q4" s="8">
        <f>K4+L4+M4+N4+O4+P4</f>
        <v>26.908200000000001</v>
      </c>
      <c r="S4" s="15">
        <v>331</v>
      </c>
      <c r="T4" s="8">
        <v>151</v>
      </c>
      <c r="U4" s="8">
        <v>45</v>
      </c>
      <c r="V4" s="8">
        <v>4</v>
      </c>
      <c r="W4" s="17">
        <v>28</v>
      </c>
      <c r="X4" s="16">
        <f>H4</f>
        <v>58</v>
      </c>
      <c r="Z4" s="2">
        <v>40</v>
      </c>
      <c r="AA4" s="2">
        <v>39</v>
      </c>
      <c r="AB4" s="12">
        <v>1</v>
      </c>
      <c r="AC4" s="12">
        <v>2</v>
      </c>
      <c r="AE4" s="2">
        <f>S4/U4</f>
        <v>7.3555555555555552</v>
      </c>
      <c r="AF4" s="2">
        <f>U4/V4</f>
        <v>11.25</v>
      </c>
      <c r="AH4" s="2">
        <f>J4/Z4</f>
        <v>1.4750000000000001</v>
      </c>
      <c r="AI4" s="2">
        <f>J4/AA4</f>
        <v>1.5128205128205128</v>
      </c>
      <c r="AK4" s="1">
        <v>1</v>
      </c>
      <c r="AL4" s="1" t="s">
        <v>50</v>
      </c>
      <c r="AM4" s="1">
        <v>28</v>
      </c>
      <c r="AO4" s="11" t="s">
        <v>50</v>
      </c>
      <c r="AP4" s="33">
        <v>28</v>
      </c>
      <c r="AQ4" s="1">
        <v>2</v>
      </c>
      <c r="AS4" s="2">
        <v>5605</v>
      </c>
      <c r="AT4" s="14">
        <v>24</v>
      </c>
      <c r="AU4" s="1" t="s">
        <v>54</v>
      </c>
    </row>
    <row r="5" spans="1:47">
      <c r="A5" s="1">
        <v>37487732290449</v>
      </c>
      <c r="B5" s="1">
        <v>37573913532816</v>
      </c>
      <c r="C5" s="1">
        <v>78159573911</v>
      </c>
      <c r="D5" s="1">
        <v>73833934599</v>
      </c>
      <c r="E5" s="1">
        <v>120634755010</v>
      </c>
      <c r="F5" s="1">
        <v>4008153164</v>
      </c>
      <c r="G5" s="1">
        <v>27744435416</v>
      </c>
      <c r="H5" s="1">
        <v>253</v>
      </c>
      <c r="J5" s="8">
        <v>590</v>
      </c>
      <c r="K5" s="8">
        <f t="shared" ref="K5:K8" si="1">ROUND((B5-A5-C5)/1000000000,4)</f>
        <v>8.0216999999999992</v>
      </c>
      <c r="L5" s="8">
        <f t="shared" ref="L5:L8" si="2">ROUND((C5)/1000000000,4)</f>
        <v>78.159599999999998</v>
      </c>
      <c r="M5" s="8">
        <f t="shared" ref="M5:M8" si="3">ROUND((D5)/1000000000,4)</f>
        <v>73.8339</v>
      </c>
      <c r="N5" s="8">
        <f t="shared" ref="N5:N8" si="4">ROUND((E5)/1000000000,4)</f>
        <v>120.6348</v>
      </c>
      <c r="O5" s="8">
        <f t="shared" ref="O5:O8" si="5">ROUND((F5)/1000000000,4)</f>
        <v>4.0082000000000004</v>
      </c>
      <c r="P5" s="8">
        <f t="shared" ref="P5:P8" si="6">ROUND((G5)/1000000000,4)</f>
        <v>27.744399999999999</v>
      </c>
      <c r="Q5" s="8">
        <f t="shared" ref="Q5:Q8" si="7">K5+L5+M5+N5+O5+P5</f>
        <v>312.40259999999995</v>
      </c>
      <c r="S5" s="15">
        <v>2453</v>
      </c>
      <c r="T5" s="8">
        <v>1111</v>
      </c>
      <c r="U5" s="8">
        <v>125</v>
      </c>
      <c r="V5" s="8">
        <v>6</v>
      </c>
      <c r="W5" s="17">
        <v>38</v>
      </c>
      <c r="X5" s="16">
        <f t="shared" ref="X5:X8" si="8">H5</f>
        <v>253</v>
      </c>
      <c r="Z5" s="2">
        <v>41</v>
      </c>
      <c r="AA5" s="2">
        <v>40</v>
      </c>
      <c r="AB5" s="12">
        <v>1</v>
      </c>
      <c r="AC5" s="12">
        <v>3</v>
      </c>
      <c r="AE5" s="2">
        <f t="shared" ref="AE5:AE7" si="9">S5/U5</f>
        <v>19.623999999999999</v>
      </c>
      <c r="AF5" s="2">
        <f t="shared" ref="AF5:AF7" si="10">U5/V5</f>
        <v>20.833333333333332</v>
      </c>
      <c r="AH5" s="2">
        <f t="shared" ref="AH5:AH8" si="11">J5/Z5</f>
        <v>14.390243902439025</v>
      </c>
      <c r="AI5" s="2">
        <f t="shared" ref="AI5:AI8" si="12">J5/AA5</f>
        <v>14.75</v>
      </c>
      <c r="AK5" s="1">
        <v>2</v>
      </c>
      <c r="AL5" s="1"/>
      <c r="AM5" s="1">
        <v>38</v>
      </c>
    </row>
    <row r="6" spans="1:47">
      <c r="A6" s="1">
        <v>41964522074273</v>
      </c>
      <c r="B6" s="1">
        <v>42089281642930</v>
      </c>
      <c r="C6" s="1">
        <v>114640749395</v>
      </c>
      <c r="D6" s="1">
        <v>138373897903</v>
      </c>
      <c r="E6" s="1">
        <v>266363976875</v>
      </c>
      <c r="F6" s="1">
        <v>4099925795</v>
      </c>
      <c r="G6" s="1">
        <v>31809542041</v>
      </c>
      <c r="H6" s="1">
        <v>253</v>
      </c>
      <c r="J6" s="8">
        <v>1121</v>
      </c>
      <c r="K6" s="8">
        <f t="shared" si="1"/>
        <v>10.1188</v>
      </c>
      <c r="L6" s="8">
        <f t="shared" si="2"/>
        <v>114.6407</v>
      </c>
      <c r="M6" s="8">
        <f t="shared" si="3"/>
        <v>138.37389999999999</v>
      </c>
      <c r="N6" s="8">
        <f t="shared" si="4"/>
        <v>266.36399999999998</v>
      </c>
      <c r="O6" s="8">
        <f t="shared" si="5"/>
        <v>4.0998999999999999</v>
      </c>
      <c r="P6" s="8">
        <f t="shared" si="6"/>
        <v>31.8095</v>
      </c>
      <c r="Q6" s="8">
        <f t="shared" si="7"/>
        <v>565.40679999999998</v>
      </c>
      <c r="S6" s="15">
        <v>4680</v>
      </c>
      <c r="T6" s="8">
        <v>2036</v>
      </c>
      <c r="U6" s="8">
        <v>125</v>
      </c>
      <c r="V6" s="8">
        <v>6</v>
      </c>
      <c r="W6" s="17">
        <v>38</v>
      </c>
      <c r="X6" s="16">
        <f t="shared" si="8"/>
        <v>253</v>
      </c>
      <c r="Z6" s="2">
        <v>41</v>
      </c>
      <c r="AA6" s="2">
        <v>40</v>
      </c>
      <c r="AB6" s="12">
        <v>1</v>
      </c>
      <c r="AC6" s="12">
        <v>3</v>
      </c>
      <c r="AE6" s="2">
        <f>S6/U6</f>
        <v>37.44</v>
      </c>
      <c r="AF6" s="2">
        <f>U6/V6</f>
        <v>20.833333333333332</v>
      </c>
      <c r="AH6" s="2">
        <f t="shared" si="11"/>
        <v>27.341463414634145</v>
      </c>
      <c r="AI6" s="2">
        <f t="shared" si="12"/>
        <v>28.024999999999999</v>
      </c>
      <c r="AK6" s="1">
        <v>3</v>
      </c>
      <c r="AL6" s="1"/>
      <c r="AM6" s="1">
        <v>38</v>
      </c>
      <c r="AO6" s="34" t="s">
        <v>39</v>
      </c>
      <c r="AP6" s="34" t="s">
        <v>42</v>
      </c>
      <c r="AQ6" s="34" t="s">
        <v>40</v>
      </c>
    </row>
    <row r="7" spans="1:47">
      <c r="A7" s="1">
        <v>40571446005587</v>
      </c>
      <c r="B7" s="1">
        <v>40782217772310</v>
      </c>
      <c r="C7" s="1">
        <v>191283679877</v>
      </c>
      <c r="D7" s="1">
        <v>218751483323</v>
      </c>
      <c r="E7" s="1">
        <v>481000651462</v>
      </c>
      <c r="F7" s="1">
        <v>4116148236</v>
      </c>
      <c r="G7" s="1">
        <v>36828226673</v>
      </c>
      <c r="H7" s="1">
        <v>253</v>
      </c>
      <c r="J7" s="8">
        <v>1652</v>
      </c>
      <c r="K7" s="8">
        <f t="shared" si="1"/>
        <v>19.488099999999999</v>
      </c>
      <c r="L7" s="8">
        <f t="shared" si="2"/>
        <v>191.28370000000001</v>
      </c>
      <c r="M7" s="8">
        <f t="shared" si="3"/>
        <v>218.75149999999999</v>
      </c>
      <c r="N7" s="8">
        <f t="shared" si="4"/>
        <v>481.00069999999999</v>
      </c>
      <c r="O7" s="8">
        <f t="shared" si="5"/>
        <v>4.1161000000000003</v>
      </c>
      <c r="P7" s="8">
        <f t="shared" si="6"/>
        <v>36.828200000000002</v>
      </c>
      <c r="Q7" s="8">
        <f t="shared" si="7"/>
        <v>951.4683</v>
      </c>
      <c r="S7" s="15">
        <v>6892</v>
      </c>
      <c r="T7" s="8">
        <v>2946</v>
      </c>
      <c r="U7" s="8">
        <v>125</v>
      </c>
      <c r="V7" s="8">
        <v>6</v>
      </c>
      <c r="W7" s="17">
        <v>38</v>
      </c>
      <c r="X7" s="16">
        <f t="shared" si="8"/>
        <v>253</v>
      </c>
      <c r="Z7" s="2">
        <v>41</v>
      </c>
      <c r="AA7" s="2">
        <v>40</v>
      </c>
      <c r="AB7" s="12">
        <v>1</v>
      </c>
      <c r="AC7" s="12">
        <v>3</v>
      </c>
      <c r="AE7" s="2">
        <f t="shared" si="9"/>
        <v>55.136000000000003</v>
      </c>
      <c r="AF7" s="2">
        <f t="shared" si="10"/>
        <v>20.833333333333332</v>
      </c>
      <c r="AH7" s="2">
        <f t="shared" si="11"/>
        <v>40.292682926829265</v>
      </c>
      <c r="AI7" s="2">
        <f t="shared" si="12"/>
        <v>41.3</v>
      </c>
      <c r="AK7" s="1">
        <v>4</v>
      </c>
      <c r="AL7" s="1"/>
      <c r="AM7" s="1">
        <v>38</v>
      </c>
      <c r="AO7" s="11" t="s">
        <v>50</v>
      </c>
      <c r="AP7" s="33">
        <v>38</v>
      </c>
      <c r="AQ7" s="1">
        <v>3</v>
      </c>
    </row>
    <row r="8" spans="1:47">
      <c r="A8" s="1">
        <v>38395024352403</v>
      </c>
      <c r="B8" s="1">
        <v>38707906956114</v>
      </c>
      <c r="C8" s="1">
        <v>281309412854</v>
      </c>
      <c r="D8" s="1">
        <v>309308486972</v>
      </c>
      <c r="E8" s="1">
        <v>758646240476</v>
      </c>
      <c r="F8" s="1">
        <v>4267047820</v>
      </c>
      <c r="G8" s="1">
        <v>40911926903</v>
      </c>
      <c r="H8" s="1">
        <v>253</v>
      </c>
      <c r="J8" s="8">
        <v>2183</v>
      </c>
      <c r="K8" s="8">
        <f t="shared" si="1"/>
        <v>31.5732</v>
      </c>
      <c r="L8" s="8">
        <f t="shared" si="2"/>
        <v>281.30939999999998</v>
      </c>
      <c r="M8" s="8">
        <f t="shared" si="3"/>
        <v>309.30849999999998</v>
      </c>
      <c r="N8" s="8">
        <f t="shared" si="4"/>
        <v>758.64620000000002</v>
      </c>
      <c r="O8" s="8">
        <f t="shared" si="5"/>
        <v>4.2670000000000003</v>
      </c>
      <c r="P8" s="8">
        <f t="shared" si="6"/>
        <v>40.911900000000003</v>
      </c>
      <c r="Q8" s="8">
        <f t="shared" si="7"/>
        <v>1426.0162000000003</v>
      </c>
      <c r="S8" s="15">
        <v>9080</v>
      </c>
      <c r="T8" s="8">
        <v>3956</v>
      </c>
      <c r="U8" s="8">
        <v>125</v>
      </c>
      <c r="V8" s="8">
        <v>6</v>
      </c>
      <c r="W8" s="17">
        <v>38</v>
      </c>
      <c r="X8" s="16">
        <f t="shared" si="8"/>
        <v>253</v>
      </c>
      <c r="Z8" s="2">
        <v>41</v>
      </c>
      <c r="AA8" s="2">
        <v>40</v>
      </c>
      <c r="AB8" s="12">
        <v>1</v>
      </c>
      <c r="AC8" s="12">
        <v>3</v>
      </c>
      <c r="AE8" s="2">
        <f>S8/U8</f>
        <v>72.64</v>
      </c>
      <c r="AF8" s="2">
        <f>U8/V8</f>
        <v>20.833333333333332</v>
      </c>
      <c r="AH8" s="2">
        <f t="shared" si="11"/>
        <v>53.243902439024389</v>
      </c>
      <c r="AI8" s="2">
        <f t="shared" si="12"/>
        <v>54.575000000000003</v>
      </c>
      <c r="AK8" s="1">
        <v>5</v>
      </c>
      <c r="AL8" s="1"/>
      <c r="AM8" s="1">
        <v>38</v>
      </c>
    </row>
    <row r="9" spans="1:47" ht="15.75" thickBot="1">
      <c r="AB9" s="36"/>
      <c r="AK9" s="13"/>
      <c r="AL9" s="13"/>
      <c r="AM9" s="13"/>
    </row>
    <row r="10" spans="1:47" ht="27" thickBot="1">
      <c r="O10" s="52" t="s">
        <v>52</v>
      </c>
      <c r="P10" s="53"/>
      <c r="Q10" s="37">
        <f>SUM(Q4:Q8)</f>
        <v>3282.2021000000004</v>
      </c>
      <c r="R10" s="18"/>
      <c r="S10" s="18" t="s">
        <v>51</v>
      </c>
      <c r="T10" s="37">
        <f>SUM(S4:W8)</f>
        <v>34389</v>
      </c>
      <c r="AA10" s="58" t="s">
        <v>30</v>
      </c>
      <c r="AB10" s="59"/>
      <c r="AC10" s="30">
        <f>AVERAGE(AC4:AC8)</f>
        <v>2.8</v>
      </c>
      <c r="AH10" s="38" t="s">
        <v>53</v>
      </c>
      <c r="AI10" s="35">
        <f>AVERAGE(AH4:AI8)</f>
        <v>27.690611319574732</v>
      </c>
      <c r="AK10" s="13"/>
      <c r="AL10" s="13"/>
      <c r="AM10" s="13"/>
      <c r="AO10" s="34" t="s">
        <v>41</v>
      </c>
      <c r="AP10" s="34" t="s">
        <v>42</v>
      </c>
      <c r="AQ10" s="34" t="s">
        <v>40</v>
      </c>
    </row>
    <row r="11" spans="1:47">
      <c r="Q11" t="s">
        <v>56</v>
      </c>
      <c r="AK11" s="13"/>
      <c r="AL11" s="13"/>
      <c r="AM11" s="13"/>
      <c r="AO11" s="11" t="s">
        <v>50</v>
      </c>
      <c r="AP11" s="33">
        <v>38</v>
      </c>
      <c r="AQ11" s="1">
        <v>3</v>
      </c>
    </row>
    <row r="12" spans="1:47">
      <c r="AK12" s="13"/>
      <c r="AL12" s="13"/>
      <c r="AM12" s="13"/>
    </row>
    <row r="13" spans="1:47">
      <c r="AK13" s="13"/>
      <c r="AL13" s="13"/>
      <c r="AM13" s="13"/>
    </row>
    <row r="14" spans="1:47" ht="15.75" thickBot="1">
      <c r="AO14" s="34" t="s">
        <v>44</v>
      </c>
      <c r="AP14" s="34" t="s">
        <v>42</v>
      </c>
      <c r="AQ14" s="34" t="s">
        <v>40</v>
      </c>
    </row>
    <row r="15" spans="1:47" ht="21.75" customHeight="1" thickBot="1">
      <c r="S15" s="9"/>
      <c r="T15" s="9"/>
      <c r="U15" s="9"/>
      <c r="V15" s="9"/>
      <c r="W15" s="9"/>
      <c r="X15" s="9"/>
      <c r="AJ15" s="60" t="s">
        <v>33</v>
      </c>
      <c r="AK15" s="61"/>
      <c r="AL15" s="62"/>
      <c r="AM15" s="30">
        <f>AVERAGE(AM4:AM13)</f>
        <v>36</v>
      </c>
      <c r="AO15" s="11" t="s">
        <v>50</v>
      </c>
      <c r="AP15" s="33">
        <v>38</v>
      </c>
      <c r="AQ15" s="1">
        <v>3</v>
      </c>
    </row>
    <row r="16" spans="1:47">
      <c r="R16" s="9"/>
      <c r="S16" s="9"/>
      <c r="T16" s="9"/>
      <c r="U16" s="9"/>
      <c r="V16" s="9"/>
      <c r="W16" s="9"/>
      <c r="X16" s="9"/>
    </row>
    <row r="17" spans="10:43">
      <c r="R17" s="10"/>
      <c r="S17" s="11"/>
      <c r="T17" s="11"/>
      <c r="U17" s="11"/>
      <c r="V17" s="11"/>
      <c r="W17" s="11"/>
      <c r="X17" s="11"/>
    </row>
    <row r="18" spans="10:43">
      <c r="S18" s="9"/>
      <c r="T18" s="9"/>
      <c r="U18" s="9"/>
      <c r="V18" s="9"/>
      <c r="W18" s="9"/>
      <c r="X18" s="9"/>
      <c r="AO18" s="34" t="s">
        <v>43</v>
      </c>
      <c r="AP18" s="34" t="s">
        <v>42</v>
      </c>
      <c r="AQ18" s="34" t="s">
        <v>40</v>
      </c>
    </row>
    <row r="19" spans="10:43">
      <c r="R19" s="9"/>
      <c r="S19" s="9"/>
      <c r="T19" s="9"/>
      <c r="U19" s="9"/>
      <c r="V19" s="9"/>
      <c r="W19" s="9"/>
      <c r="X19" s="9"/>
      <c r="AO19" s="11" t="s">
        <v>50</v>
      </c>
      <c r="AP19" s="33">
        <v>38</v>
      </c>
      <c r="AQ19" s="1">
        <v>3</v>
      </c>
    </row>
    <row r="20" spans="10:43">
      <c r="R20" s="10"/>
      <c r="S20" s="11"/>
      <c r="T20" s="11"/>
      <c r="U20" s="11"/>
      <c r="V20" s="11"/>
      <c r="W20" s="11"/>
      <c r="X20" s="11"/>
    </row>
    <row r="26" spans="10:43">
      <c r="J26" s="9"/>
      <c r="K26" s="9"/>
      <c r="L26" s="9"/>
      <c r="M26" s="9"/>
      <c r="N26" s="9"/>
      <c r="O26" s="9"/>
    </row>
    <row r="27" spans="10:43">
      <c r="J27" s="10"/>
      <c r="K27" s="11"/>
      <c r="L27" s="11"/>
      <c r="M27" s="11"/>
      <c r="N27" s="11"/>
      <c r="O27" s="11"/>
    </row>
  </sheetData>
  <mergeCells count="11">
    <mergeCell ref="AH1:AI1"/>
    <mergeCell ref="Z1:AC2"/>
    <mergeCell ref="AA10:AB10"/>
    <mergeCell ref="AJ15:AL15"/>
    <mergeCell ref="AK1:AM1"/>
    <mergeCell ref="AE1:AF1"/>
    <mergeCell ref="K2:L2"/>
    <mergeCell ref="M2:P2"/>
    <mergeCell ref="J1:Q1"/>
    <mergeCell ref="S1:W2"/>
    <mergeCell ref="O10:P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NanoXML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2015-05-22T15:58:59Z</dcterms:modified>
</cp:coreProperties>
</file>